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Population active" sheetId="1" r:id="rId1"/>
    <sheet name="Taux de croissance" sheetId="2" r:id="rId2"/>
    <sheet name="Taux d activite" sheetId="3" r:id="rId3"/>
    <sheet name="Taux de chomage" sheetId="4" r:id="rId4"/>
    <sheet name="Categorie socioprofessionnelle" sheetId="5" r:id="rId5"/>
    <sheet name="Diplome" sheetId="6" r:id="rId6"/>
    <sheet name="Conditions emploi" sheetId="7" r:id="rId7"/>
  </sheets>
  <definedNames/>
  <calcPr fullCalcOnLoad="1"/>
</workbook>
</file>

<file path=xl/sharedStrings.xml><?xml version="1.0" encoding="utf-8"?>
<sst xmlns="http://schemas.openxmlformats.org/spreadsheetml/2006/main" count="769" uniqueCount="106">
  <si>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</si>
  <si>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</si>
  <si>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</si>
  <si>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</si>
  <si>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</si>
  <si>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</si>
  <si>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</si>
  <si>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</si>
  <si>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</si>
  <si>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</si>
  <si>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</si>
  <si>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Ensemble</t>
  </si>
  <si>
    <t>Agriculteurs exploitants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</si>
  <si>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</si>
  <si>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</si>
  <si>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</si>
  <si>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</si>
  <si>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</si>
  <si>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</si>
  <si>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</si>
  <si>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</si>
  <si>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</si>
  <si>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</si>
  <si>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Population active</t>
  </si>
  <si>
    <t>Population active occupée</t>
  </si>
  <si>
    <t>Chômeurs</t>
  </si>
  <si>
    <t>Population active*, population active occupée et chômeurs de 1968 à 1999</t>
  </si>
  <si>
    <t>* : le population active ne comprend pas les militaires du contingent</t>
  </si>
  <si>
    <t>Taux de croissance annuel moyen de la population active et de la population active occupée de 1968 à 1999</t>
  </si>
  <si>
    <t>Taux de croissance annuel moyen de la population active (%)</t>
  </si>
  <si>
    <t>1968-1975</t>
  </si>
  <si>
    <t>1975-1982</t>
  </si>
  <si>
    <t>1982-1990</t>
  </si>
  <si>
    <t>1990-1999</t>
  </si>
  <si>
    <t>Taux de croissance annuel moyen de la population active occupée (%)</t>
  </si>
  <si>
    <t>Structure de la population active selon le niveau de diplôme de 1968 à 1999</t>
  </si>
  <si>
    <t>Taux d'activité (%)</t>
  </si>
  <si>
    <t>Taux d'activité de la population de 1968 à 1999</t>
  </si>
  <si>
    <t>Taux de chômage de la population de 1968 à 1999</t>
  </si>
  <si>
    <t>Taux de chômage (%)</t>
  </si>
  <si>
    <t>Conditions d'emploi de la population active occupée en 1990 et 1999</t>
  </si>
  <si>
    <t>Non-salariés</t>
  </si>
  <si>
    <t>Salariés en contrat à durée déterminée</t>
  </si>
  <si>
    <t>Périphérie de la ville nouvelle de Marne-la-Vallée</t>
  </si>
  <si>
    <t>Ville nouvelle de Marne-la-Vallée</t>
  </si>
  <si>
    <t>Secteur est de la ville nouvelle de Marne-la-Vallée</t>
  </si>
  <si>
    <t>Secteur ouest de la ville nouvelle de Marne-la-Vallée</t>
  </si>
  <si>
    <t>77018</t>
  </si>
  <si>
    <t>Bailly-Romainvilliers</t>
  </si>
  <si>
    <t>77058</t>
  </si>
  <si>
    <t>Bussy-Saint-Georges</t>
  </si>
  <si>
    <t>77059</t>
  </si>
  <si>
    <t>Bussy-Saint-Martin</t>
  </si>
  <si>
    <t>77083</t>
  </si>
  <si>
    <t>Champs-sur-Marne</t>
  </si>
  <si>
    <t>77085</t>
  </si>
  <si>
    <t>Chanteloup-en-Brie</t>
  </si>
  <si>
    <t>77111</t>
  </si>
  <si>
    <t>Chessy</t>
  </si>
  <si>
    <t>77121</t>
  </si>
  <si>
    <t>Collégien</t>
  </si>
  <si>
    <t>77124</t>
  </si>
  <si>
    <t>Conches-sur-Gondoire</t>
  </si>
  <si>
    <t>77132</t>
  </si>
  <si>
    <t>Coupvray</t>
  </si>
  <si>
    <t>77146</t>
  </si>
  <si>
    <t>Croissy-Beaubourg</t>
  </si>
  <si>
    <t>77169</t>
  </si>
  <si>
    <t>Emerainville</t>
  </si>
  <si>
    <t>77181</t>
  </si>
  <si>
    <t>Ferrières-en-Brie</t>
  </si>
  <si>
    <t>77209</t>
  </si>
  <si>
    <t>Gouvernes</t>
  </si>
  <si>
    <t>77221</t>
  </si>
  <si>
    <t>Guermantes</t>
  </si>
  <si>
    <t>77237</t>
  </si>
  <si>
    <t>Jossigny</t>
  </si>
  <si>
    <t>77243</t>
  </si>
  <si>
    <t>Lagny-sur-Marne</t>
  </si>
  <si>
    <t>77258</t>
  </si>
  <si>
    <t>Lognes</t>
  </si>
  <si>
    <t>77268</t>
  </si>
  <si>
    <t>Magny-le-Hongre</t>
  </si>
  <si>
    <t>77307</t>
  </si>
  <si>
    <t>Montévrain</t>
  </si>
  <si>
    <t>77337</t>
  </si>
  <si>
    <t>Noisiel</t>
  </si>
  <si>
    <t>77438</t>
  </si>
  <si>
    <t>Saint-Thibault-des-Vignes</t>
  </si>
  <si>
    <t>77449</t>
  </si>
  <si>
    <t>Serris</t>
  </si>
  <si>
    <t>77468</t>
  </si>
  <si>
    <t>Torcy</t>
  </si>
  <si>
    <t>93051</t>
  </si>
  <si>
    <t>Noisy-le-Grand</t>
  </si>
  <si>
    <t>94015</t>
  </si>
  <si>
    <t>Bry-sur-Marne</t>
  </si>
  <si>
    <t>94079</t>
  </si>
  <si>
    <t>Villiers-sur-Marne</t>
  </si>
  <si>
    <t>Structure de la population active selon la catégorie socioprofessionnelle de 1982 à 1999</t>
  </si>
  <si>
    <t>Chômeurs n'ayant jamais travaillé</t>
  </si>
  <si>
    <t>Salariés en contrat à durée indéterminée (y compris titulaires de la fonction publique)</t>
  </si>
  <si>
    <t>Salariés placés par une agence d'intérim</t>
  </si>
  <si>
    <t>Autres salariés (apprentis sous contrat, emplois aidés, stagiaires rémunérés)</t>
  </si>
  <si>
    <t>Source : Insee, Saphir</t>
  </si>
  <si>
    <t>Artisans, commerçants, chefs d'entreprise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</si>
</sst>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wrapText="1"/>
    </xf>
    <xf numFmtId="1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right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8515625" style="0" customWidth="1"/>
    <col min="4" max="18" width="10.140625" style="0" customWidth="1"/>
  </cols>
  <sheetData>
    <row r="1" ht="12.75">
      <c r="C1" s="2" t="s">
        <v>44</v>
      </c>
    </row>
    <row r="3" ht="12.75">
      <c r="C3" s="8" t="s">
        <v>26</v>
      </c>
    </row>
    <row r="4" spans="1:18" s="1" customFormat="1" ht="12.75">
      <c r="A4" s="25" t="s">
        <v>0</v>
      </c>
      <c r="B4" s="27" t="s">
        <v>9</v>
      </c>
      <c r="C4" s="25" t="s">
        <v>5</v>
      </c>
      <c r="D4" s="22">
        <v>1968</v>
      </c>
      <c r="E4" s="23"/>
      <c r="F4" s="24"/>
      <c r="G4" s="22">
        <v>1975</v>
      </c>
      <c r="H4" s="23"/>
      <c r="I4" s="24"/>
      <c r="J4" s="22">
        <v>1982</v>
      </c>
      <c r="K4" s="23"/>
      <c r="L4" s="24"/>
      <c r="M4" s="22">
        <v>1990</v>
      </c>
      <c r="N4" s="23"/>
      <c r="O4" s="24"/>
      <c r="P4" s="22">
        <v>1999</v>
      </c>
      <c r="Q4" s="23"/>
      <c r="R4" s="24"/>
    </row>
    <row r="5" spans="1:18" s="1" customFormat="1" ht="38.25">
      <c r="A5" s="26"/>
      <c r="B5" s="28"/>
      <c r="C5" s="26"/>
      <c r="D5" s="12" t="s">
        <v>23</v>
      </c>
      <c r="E5" s="12" t="s">
        <v>24</v>
      </c>
      <c r="F5" s="12" t="s">
        <v>25</v>
      </c>
      <c r="G5" s="12" t="s">
        <v>23</v>
      </c>
      <c r="H5" s="12" t="s">
        <v>24</v>
      </c>
      <c r="I5" s="12" t="s">
        <v>25</v>
      </c>
      <c r="J5" s="12" t="s">
        <v>23</v>
      </c>
      <c r="K5" s="12" t="s">
        <v>24</v>
      </c>
      <c r="L5" s="12" t="s">
        <v>25</v>
      </c>
      <c r="M5" s="12" t="s">
        <v>23</v>
      </c>
      <c r="N5" s="12" t="s">
        <v>24</v>
      </c>
      <c r="O5" s="12" t="s">
        <v>25</v>
      </c>
      <c r="P5" s="12" t="s">
        <v>23</v>
      </c>
      <c r="Q5" s="12" t="s">
        <v>24</v>
      </c>
      <c r="R5" s="12" t="s">
        <v>25</v>
      </c>
    </row>
    <row r="6" spans="1:18" s="1" customFormat="1" ht="12.75">
      <c r="A6" s="3" t="s">
        <v>1</v>
      </c>
      <c r="B6" s="18">
        <v>11</v>
      </c>
      <c r="C6" s="3" t="s">
        <v>6</v>
      </c>
      <c r="D6" s="9">
        <v>4397436</v>
      </c>
      <c r="E6" s="9">
        <v>4271632</v>
      </c>
      <c r="F6" s="9">
        <v>125804</v>
      </c>
      <c r="G6" s="9">
        <v>4803805</v>
      </c>
      <c r="H6" s="9">
        <v>4601560</v>
      </c>
      <c r="I6" s="9">
        <v>202245</v>
      </c>
      <c r="J6" s="9">
        <v>4933176</v>
      </c>
      <c r="K6" s="9">
        <v>4561860</v>
      </c>
      <c r="L6" s="9">
        <v>371316</v>
      </c>
      <c r="M6" s="9">
        <v>5342760</v>
      </c>
      <c r="N6" s="9">
        <v>4869652</v>
      </c>
      <c r="O6" s="9">
        <v>473108</v>
      </c>
      <c r="P6" s="9">
        <v>5478898</v>
      </c>
      <c r="Q6" s="9">
        <v>4845434</v>
      </c>
      <c r="R6" s="9">
        <v>633464</v>
      </c>
    </row>
    <row r="7" spans="1:18" s="1" customFormat="1" ht="12.75">
      <c r="A7" s="4"/>
      <c r="B7" s="5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4" t="s">
        <v>3</v>
      </c>
      <c r="B8" s="5" t="s">
        <v>2</v>
      </c>
      <c r="C8" s="4" t="s">
        <v>7</v>
      </c>
      <c r="D8" s="10">
        <v>4441416</v>
      </c>
      <c r="E8" s="10">
        <v>4315384</v>
      </c>
      <c r="F8" s="10">
        <v>126032</v>
      </c>
      <c r="G8" s="10">
        <v>4857265</v>
      </c>
      <c r="H8" s="10">
        <v>4654130</v>
      </c>
      <c r="I8" s="10">
        <v>203135</v>
      </c>
      <c r="J8" s="10">
        <v>5005292</v>
      </c>
      <c r="K8" s="10">
        <v>4629712</v>
      </c>
      <c r="L8" s="10">
        <v>375580</v>
      </c>
      <c r="M8" s="10">
        <v>5436945</v>
      </c>
      <c r="N8" s="10">
        <v>4957750</v>
      </c>
      <c r="O8" s="10">
        <v>479195</v>
      </c>
      <c r="P8" s="10">
        <v>5590951</v>
      </c>
      <c r="Q8" s="10">
        <v>4948104</v>
      </c>
      <c r="R8" s="10">
        <v>642847</v>
      </c>
    </row>
    <row r="9" spans="1:18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4" t="s">
        <v>4</v>
      </c>
      <c r="B10" s="5"/>
      <c r="C10" s="4" t="s">
        <v>43</v>
      </c>
      <c r="D10" s="10">
        <v>475172</v>
      </c>
      <c r="E10" s="10">
        <v>461988</v>
      </c>
      <c r="F10" s="10">
        <v>13184</v>
      </c>
      <c r="G10" s="10">
        <v>559500</v>
      </c>
      <c r="H10" s="10">
        <v>536390</v>
      </c>
      <c r="I10" s="10">
        <v>23110</v>
      </c>
      <c r="J10" s="10">
        <v>590464</v>
      </c>
      <c r="K10" s="10">
        <v>547028</v>
      </c>
      <c r="L10" s="10">
        <v>43436</v>
      </c>
      <c r="M10" s="10">
        <v>640932</v>
      </c>
      <c r="N10" s="10">
        <v>584404</v>
      </c>
      <c r="O10" s="10">
        <v>56528</v>
      </c>
      <c r="P10" s="10">
        <v>656279</v>
      </c>
      <c r="Q10" s="10">
        <v>577647</v>
      </c>
      <c r="R10" s="10">
        <v>78632</v>
      </c>
    </row>
    <row r="11" spans="1:18" ht="12.75">
      <c r="A11" s="4"/>
      <c r="B11" s="5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" t="s">
        <v>8</v>
      </c>
      <c r="B12" s="5"/>
      <c r="C12" s="4" t="s">
        <v>44</v>
      </c>
      <c r="D12" s="10">
        <v>36812</v>
      </c>
      <c r="E12" s="10">
        <v>35720</v>
      </c>
      <c r="F12" s="10">
        <v>1092</v>
      </c>
      <c r="G12" s="10">
        <v>47100</v>
      </c>
      <c r="H12" s="10">
        <v>45400</v>
      </c>
      <c r="I12" s="10">
        <v>1700</v>
      </c>
      <c r="J12" s="10">
        <v>74380</v>
      </c>
      <c r="K12" s="10">
        <v>69260</v>
      </c>
      <c r="L12" s="10">
        <v>5120</v>
      </c>
      <c r="M12" s="10">
        <v>105824</v>
      </c>
      <c r="N12" s="10">
        <v>97340</v>
      </c>
      <c r="O12" s="10">
        <v>8484</v>
      </c>
      <c r="P12" s="10">
        <v>126851</v>
      </c>
      <c r="Q12" s="10">
        <v>113513</v>
      </c>
      <c r="R12" s="10">
        <v>13338</v>
      </c>
    </row>
    <row r="13" spans="1:18" ht="12.75">
      <c r="A13" s="4"/>
      <c r="B13" s="5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5.5">
      <c r="A14" s="19" t="s">
        <v>46</v>
      </c>
      <c r="B14" s="5"/>
      <c r="C14" s="4" t="s">
        <v>46</v>
      </c>
      <c r="D14" s="10">
        <v>27244</v>
      </c>
      <c r="E14" s="10">
        <v>26404</v>
      </c>
      <c r="F14" s="10">
        <v>840</v>
      </c>
      <c r="G14" s="10">
        <v>34990</v>
      </c>
      <c r="H14" s="10">
        <v>33725</v>
      </c>
      <c r="I14" s="10">
        <v>1265</v>
      </c>
      <c r="J14" s="10">
        <v>59556</v>
      </c>
      <c r="K14" s="10">
        <v>55360</v>
      </c>
      <c r="L14" s="10">
        <v>4196</v>
      </c>
      <c r="M14" s="10">
        <v>86066</v>
      </c>
      <c r="N14" s="10">
        <v>78638</v>
      </c>
      <c r="O14" s="10">
        <v>7428</v>
      </c>
      <c r="P14" s="10">
        <v>94168</v>
      </c>
      <c r="Q14" s="10">
        <v>83293</v>
      </c>
      <c r="R14" s="10">
        <v>10875</v>
      </c>
    </row>
    <row r="15" spans="1:18" ht="25.5">
      <c r="A15" s="19" t="s">
        <v>45</v>
      </c>
      <c r="B15" s="5"/>
      <c r="C15" s="4" t="s">
        <v>45</v>
      </c>
      <c r="D15" s="10">
        <v>9568</v>
      </c>
      <c r="E15" s="10">
        <v>9316</v>
      </c>
      <c r="F15" s="10">
        <v>252</v>
      </c>
      <c r="G15" s="10">
        <v>12110</v>
      </c>
      <c r="H15" s="10">
        <v>11675</v>
      </c>
      <c r="I15" s="10">
        <v>435</v>
      </c>
      <c r="J15" s="10">
        <v>14824</v>
      </c>
      <c r="K15" s="10">
        <v>13900</v>
      </c>
      <c r="L15" s="10">
        <v>924</v>
      </c>
      <c r="M15" s="10">
        <v>19758</v>
      </c>
      <c r="N15" s="10">
        <v>18702</v>
      </c>
      <c r="O15" s="10">
        <v>1056</v>
      </c>
      <c r="P15" s="10">
        <v>32683</v>
      </c>
      <c r="Q15" s="10">
        <v>30220</v>
      </c>
      <c r="R15" s="10">
        <v>2463</v>
      </c>
    </row>
    <row r="16" spans="1:18" ht="12.75">
      <c r="A16" s="4"/>
      <c r="B16" s="5"/>
      <c r="C16" s="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2.75">
      <c r="A17" s="4" t="s">
        <v>10</v>
      </c>
      <c r="B17" s="5" t="s">
        <v>47</v>
      </c>
      <c r="C17" s="4" t="s">
        <v>48</v>
      </c>
      <c r="D17" s="10">
        <v>72</v>
      </c>
      <c r="E17" s="10">
        <v>72</v>
      </c>
      <c r="F17" s="10">
        <v>0</v>
      </c>
      <c r="G17" s="10">
        <v>110</v>
      </c>
      <c r="H17" s="10">
        <v>105</v>
      </c>
      <c r="I17" s="10">
        <v>5</v>
      </c>
      <c r="J17" s="10">
        <v>204</v>
      </c>
      <c r="K17" s="10">
        <v>192</v>
      </c>
      <c r="L17" s="10">
        <v>12</v>
      </c>
      <c r="M17" s="10">
        <v>284</v>
      </c>
      <c r="N17" s="10">
        <v>264</v>
      </c>
      <c r="O17" s="10">
        <v>20</v>
      </c>
      <c r="P17" s="10">
        <v>2068</v>
      </c>
      <c r="Q17" s="10">
        <v>1948</v>
      </c>
      <c r="R17" s="10">
        <v>120</v>
      </c>
    </row>
    <row r="18" spans="1:18" ht="12.75">
      <c r="A18" s="4" t="s">
        <v>10</v>
      </c>
      <c r="B18" s="5" t="s">
        <v>49</v>
      </c>
      <c r="C18" s="4" t="s">
        <v>50</v>
      </c>
      <c r="D18" s="10">
        <v>268</v>
      </c>
      <c r="E18" s="10">
        <v>260</v>
      </c>
      <c r="F18" s="10">
        <v>8</v>
      </c>
      <c r="G18" s="10">
        <v>230</v>
      </c>
      <c r="H18" s="10">
        <v>220</v>
      </c>
      <c r="I18" s="10">
        <v>10</v>
      </c>
      <c r="J18" s="10">
        <v>228</v>
      </c>
      <c r="K18" s="10">
        <v>204</v>
      </c>
      <c r="L18" s="10">
        <v>24</v>
      </c>
      <c r="M18" s="10">
        <v>744</v>
      </c>
      <c r="N18" s="10">
        <v>680</v>
      </c>
      <c r="O18" s="10">
        <v>64</v>
      </c>
      <c r="P18" s="10">
        <v>5068</v>
      </c>
      <c r="Q18" s="10">
        <v>4756</v>
      </c>
      <c r="R18" s="10">
        <v>312</v>
      </c>
    </row>
    <row r="19" spans="1:18" ht="12.75">
      <c r="A19" s="4" t="s">
        <v>10</v>
      </c>
      <c r="B19" s="5" t="s">
        <v>51</v>
      </c>
      <c r="C19" s="4" t="s">
        <v>52</v>
      </c>
      <c r="D19" s="10">
        <v>40</v>
      </c>
      <c r="E19" s="10">
        <v>36</v>
      </c>
      <c r="F19" s="10">
        <v>4</v>
      </c>
      <c r="G19" s="10">
        <v>130</v>
      </c>
      <c r="H19" s="10">
        <v>125</v>
      </c>
      <c r="I19" s="10">
        <v>5</v>
      </c>
      <c r="J19" s="10">
        <v>168</v>
      </c>
      <c r="K19" s="10">
        <v>152</v>
      </c>
      <c r="L19" s="10">
        <v>16</v>
      </c>
      <c r="M19" s="10">
        <v>240</v>
      </c>
      <c r="N19" s="10">
        <v>228</v>
      </c>
      <c r="O19" s="10">
        <v>12</v>
      </c>
      <c r="P19" s="10">
        <v>344</v>
      </c>
      <c r="Q19" s="10">
        <v>320</v>
      </c>
      <c r="R19" s="10">
        <v>24</v>
      </c>
    </row>
    <row r="20" spans="1:18" ht="12.75">
      <c r="A20" s="4" t="s">
        <v>10</v>
      </c>
      <c r="B20" s="5" t="s">
        <v>53</v>
      </c>
      <c r="C20" s="4" t="s">
        <v>54</v>
      </c>
      <c r="D20" s="10">
        <v>2048</v>
      </c>
      <c r="E20" s="10">
        <v>2000</v>
      </c>
      <c r="F20" s="10">
        <v>48</v>
      </c>
      <c r="G20" s="10">
        <v>2270</v>
      </c>
      <c r="H20" s="10">
        <v>2190</v>
      </c>
      <c r="I20" s="10">
        <v>80</v>
      </c>
      <c r="J20" s="10">
        <v>8572</v>
      </c>
      <c r="K20" s="10">
        <v>7996</v>
      </c>
      <c r="L20" s="10">
        <v>576</v>
      </c>
      <c r="M20" s="10">
        <v>10956</v>
      </c>
      <c r="N20" s="10">
        <v>10144</v>
      </c>
      <c r="O20" s="10">
        <v>812</v>
      </c>
      <c r="P20" s="10">
        <v>12618</v>
      </c>
      <c r="Q20" s="10">
        <v>11216</v>
      </c>
      <c r="R20" s="10">
        <v>1402</v>
      </c>
    </row>
    <row r="21" spans="1:18" ht="12.75">
      <c r="A21" s="4" t="s">
        <v>10</v>
      </c>
      <c r="B21" s="5" t="s">
        <v>55</v>
      </c>
      <c r="C21" s="4" t="s">
        <v>56</v>
      </c>
      <c r="D21" s="10">
        <v>140</v>
      </c>
      <c r="E21" s="10">
        <v>136</v>
      </c>
      <c r="F21" s="10">
        <v>4</v>
      </c>
      <c r="G21" s="10">
        <v>175</v>
      </c>
      <c r="H21" s="10">
        <v>165</v>
      </c>
      <c r="I21" s="10">
        <v>10</v>
      </c>
      <c r="J21" s="10">
        <v>176</v>
      </c>
      <c r="K21" s="10">
        <v>176</v>
      </c>
      <c r="L21" s="10"/>
      <c r="M21" s="10">
        <v>512</v>
      </c>
      <c r="N21" s="10">
        <v>492</v>
      </c>
      <c r="O21" s="10">
        <v>20</v>
      </c>
      <c r="P21" s="10">
        <v>836</v>
      </c>
      <c r="Q21" s="10">
        <v>772</v>
      </c>
      <c r="R21" s="10">
        <v>64</v>
      </c>
    </row>
    <row r="22" spans="1:18" ht="12.75">
      <c r="A22" s="4" t="s">
        <v>10</v>
      </c>
      <c r="B22" s="5" t="s">
        <v>57</v>
      </c>
      <c r="C22" s="4" t="s">
        <v>58</v>
      </c>
      <c r="D22" s="10">
        <v>132</v>
      </c>
      <c r="E22" s="10">
        <v>128</v>
      </c>
      <c r="F22" s="10">
        <v>4</v>
      </c>
      <c r="G22" s="10">
        <v>220</v>
      </c>
      <c r="H22" s="10">
        <v>210</v>
      </c>
      <c r="I22" s="10">
        <v>10</v>
      </c>
      <c r="J22" s="10">
        <v>404</v>
      </c>
      <c r="K22" s="10">
        <v>392</v>
      </c>
      <c r="L22" s="10">
        <v>12</v>
      </c>
      <c r="M22" s="10">
        <v>552</v>
      </c>
      <c r="N22" s="10">
        <v>528</v>
      </c>
      <c r="O22" s="10">
        <v>24</v>
      </c>
      <c r="P22" s="10">
        <v>836</v>
      </c>
      <c r="Q22" s="10">
        <v>796</v>
      </c>
      <c r="R22" s="10">
        <v>40</v>
      </c>
    </row>
    <row r="23" spans="1:18" ht="12.75">
      <c r="A23" s="4" t="s">
        <v>10</v>
      </c>
      <c r="B23" s="5" t="s">
        <v>59</v>
      </c>
      <c r="C23" s="4" t="s">
        <v>60</v>
      </c>
      <c r="D23" s="10">
        <v>92</v>
      </c>
      <c r="E23" s="10">
        <v>92</v>
      </c>
      <c r="F23" s="10">
        <v>0</v>
      </c>
      <c r="G23" s="10">
        <v>110</v>
      </c>
      <c r="H23" s="10">
        <v>105</v>
      </c>
      <c r="I23" s="10">
        <v>5</v>
      </c>
      <c r="J23" s="10">
        <v>404</v>
      </c>
      <c r="K23" s="10">
        <v>400</v>
      </c>
      <c r="L23" s="10">
        <v>4</v>
      </c>
      <c r="M23" s="10">
        <v>1080</v>
      </c>
      <c r="N23" s="10">
        <v>1036</v>
      </c>
      <c r="O23" s="10">
        <v>44</v>
      </c>
      <c r="P23" s="10">
        <v>1672</v>
      </c>
      <c r="Q23" s="10">
        <v>1548</v>
      </c>
      <c r="R23" s="10">
        <v>124</v>
      </c>
    </row>
    <row r="24" spans="1:18" ht="12.75">
      <c r="A24" s="4" t="s">
        <v>10</v>
      </c>
      <c r="B24" s="5" t="s">
        <v>61</v>
      </c>
      <c r="C24" s="4" t="s">
        <v>62</v>
      </c>
      <c r="D24" s="10">
        <v>152</v>
      </c>
      <c r="E24" s="10">
        <v>152</v>
      </c>
      <c r="F24" s="10">
        <v>0</v>
      </c>
      <c r="G24" s="10">
        <v>495</v>
      </c>
      <c r="H24" s="10">
        <v>485</v>
      </c>
      <c r="I24" s="10">
        <v>10</v>
      </c>
      <c r="J24" s="10">
        <v>740</v>
      </c>
      <c r="K24" s="10">
        <v>716</v>
      </c>
      <c r="L24" s="10">
        <v>24</v>
      </c>
      <c r="M24" s="10">
        <v>784</v>
      </c>
      <c r="N24" s="10">
        <v>756</v>
      </c>
      <c r="O24" s="10">
        <v>28</v>
      </c>
      <c r="P24" s="10">
        <v>816</v>
      </c>
      <c r="Q24" s="10">
        <v>756</v>
      </c>
      <c r="R24" s="10">
        <v>60</v>
      </c>
    </row>
    <row r="25" spans="1:18" ht="12.75">
      <c r="A25" s="4" t="s">
        <v>10</v>
      </c>
      <c r="B25" s="5" t="s">
        <v>63</v>
      </c>
      <c r="C25" s="4" t="s">
        <v>64</v>
      </c>
      <c r="D25" s="10">
        <v>300</v>
      </c>
      <c r="E25" s="10">
        <v>292</v>
      </c>
      <c r="F25" s="10">
        <v>8</v>
      </c>
      <c r="G25" s="10">
        <v>540</v>
      </c>
      <c r="H25" s="10">
        <v>525</v>
      </c>
      <c r="I25" s="10">
        <v>15</v>
      </c>
      <c r="J25" s="10">
        <v>716</v>
      </c>
      <c r="K25" s="10">
        <v>680</v>
      </c>
      <c r="L25" s="10">
        <v>36</v>
      </c>
      <c r="M25" s="10">
        <v>1136</v>
      </c>
      <c r="N25" s="10">
        <v>1064</v>
      </c>
      <c r="O25" s="10">
        <v>72</v>
      </c>
      <c r="P25" s="10">
        <v>1376</v>
      </c>
      <c r="Q25" s="10">
        <v>1260</v>
      </c>
      <c r="R25" s="10">
        <v>116</v>
      </c>
    </row>
    <row r="26" spans="1:18" ht="12.75">
      <c r="A26" s="4" t="s">
        <v>10</v>
      </c>
      <c r="B26" s="5" t="s">
        <v>65</v>
      </c>
      <c r="C26" s="4" t="s">
        <v>66</v>
      </c>
      <c r="D26" s="10">
        <v>80</v>
      </c>
      <c r="E26" s="10">
        <v>80</v>
      </c>
      <c r="F26" s="10">
        <v>0</v>
      </c>
      <c r="G26" s="10">
        <v>515</v>
      </c>
      <c r="H26" s="10">
        <v>495</v>
      </c>
      <c r="I26" s="10">
        <v>20</v>
      </c>
      <c r="J26" s="10">
        <v>832</v>
      </c>
      <c r="K26" s="10">
        <v>788</v>
      </c>
      <c r="L26" s="10">
        <v>44</v>
      </c>
      <c r="M26" s="10">
        <v>1248</v>
      </c>
      <c r="N26" s="10">
        <v>1156</v>
      </c>
      <c r="O26" s="10">
        <v>92</v>
      </c>
      <c r="P26" s="10">
        <v>1232</v>
      </c>
      <c r="Q26" s="10">
        <v>1104</v>
      </c>
      <c r="R26" s="10">
        <v>128</v>
      </c>
    </row>
    <row r="27" spans="1:18" ht="12.75">
      <c r="A27" s="4" t="s">
        <v>10</v>
      </c>
      <c r="B27" s="5" t="s">
        <v>67</v>
      </c>
      <c r="C27" s="4" t="s">
        <v>68</v>
      </c>
      <c r="D27" s="10">
        <v>148</v>
      </c>
      <c r="E27" s="10">
        <v>148</v>
      </c>
      <c r="F27" s="10">
        <v>0</v>
      </c>
      <c r="G27" s="10">
        <v>235</v>
      </c>
      <c r="H27" s="10">
        <v>230</v>
      </c>
      <c r="I27" s="10">
        <v>5</v>
      </c>
      <c r="J27" s="10">
        <v>1080</v>
      </c>
      <c r="K27" s="10">
        <v>1052</v>
      </c>
      <c r="L27" s="10">
        <v>28</v>
      </c>
      <c r="M27" s="10">
        <v>3160</v>
      </c>
      <c r="N27" s="10">
        <v>2968</v>
      </c>
      <c r="O27" s="10">
        <v>192</v>
      </c>
      <c r="P27" s="10">
        <v>3577</v>
      </c>
      <c r="Q27" s="10">
        <v>3260</v>
      </c>
      <c r="R27" s="10">
        <v>317</v>
      </c>
    </row>
    <row r="28" spans="1:18" ht="12.75">
      <c r="A28" s="4" t="s">
        <v>10</v>
      </c>
      <c r="B28" s="5" t="s">
        <v>69</v>
      </c>
      <c r="C28" s="4" t="s">
        <v>70</v>
      </c>
      <c r="D28" s="10">
        <v>464</v>
      </c>
      <c r="E28" s="10">
        <v>464</v>
      </c>
      <c r="F28" s="10">
        <v>0</v>
      </c>
      <c r="G28" s="10">
        <v>505</v>
      </c>
      <c r="H28" s="10">
        <v>495</v>
      </c>
      <c r="I28" s="10">
        <v>10</v>
      </c>
      <c r="J28" s="10">
        <v>692</v>
      </c>
      <c r="K28" s="10">
        <v>676</v>
      </c>
      <c r="L28" s="10">
        <v>16</v>
      </c>
      <c r="M28" s="10">
        <v>712</v>
      </c>
      <c r="N28" s="10">
        <v>692</v>
      </c>
      <c r="O28" s="10">
        <v>20</v>
      </c>
      <c r="P28" s="10">
        <v>896</v>
      </c>
      <c r="Q28" s="10">
        <v>844</v>
      </c>
      <c r="R28" s="10">
        <v>52</v>
      </c>
    </row>
    <row r="29" spans="1:18" ht="12.75">
      <c r="A29" s="4" t="s">
        <v>10</v>
      </c>
      <c r="B29" s="5" t="s">
        <v>71</v>
      </c>
      <c r="C29" s="4" t="s">
        <v>72</v>
      </c>
      <c r="D29" s="10">
        <v>188</v>
      </c>
      <c r="E29" s="10">
        <v>180</v>
      </c>
      <c r="F29" s="10">
        <v>8</v>
      </c>
      <c r="G29" s="10">
        <v>320</v>
      </c>
      <c r="H29" s="10">
        <v>310</v>
      </c>
      <c r="I29" s="10">
        <v>10</v>
      </c>
      <c r="J29" s="10">
        <v>332</v>
      </c>
      <c r="K29" s="10">
        <v>312</v>
      </c>
      <c r="L29" s="10">
        <v>20</v>
      </c>
      <c r="M29" s="10">
        <v>448</v>
      </c>
      <c r="N29" s="10">
        <v>408</v>
      </c>
      <c r="O29" s="10">
        <v>40</v>
      </c>
      <c r="P29" s="10">
        <v>538</v>
      </c>
      <c r="Q29" s="10">
        <v>486</v>
      </c>
      <c r="R29" s="10">
        <v>52</v>
      </c>
    </row>
    <row r="30" spans="1:18" ht="12.75">
      <c r="A30" s="4" t="s">
        <v>10</v>
      </c>
      <c r="B30" s="5" t="s">
        <v>73</v>
      </c>
      <c r="C30" s="4" t="s">
        <v>74</v>
      </c>
      <c r="D30" s="10">
        <v>72</v>
      </c>
      <c r="E30" s="10">
        <v>72</v>
      </c>
      <c r="F30" s="10">
        <v>0</v>
      </c>
      <c r="G30" s="10">
        <v>135</v>
      </c>
      <c r="H30" s="10">
        <v>135</v>
      </c>
      <c r="I30" s="10">
        <v>0</v>
      </c>
      <c r="J30" s="10">
        <v>244</v>
      </c>
      <c r="K30" s="10">
        <v>216</v>
      </c>
      <c r="L30" s="10">
        <v>28</v>
      </c>
      <c r="M30" s="10">
        <v>544</v>
      </c>
      <c r="N30" s="10">
        <v>536</v>
      </c>
      <c r="O30" s="10">
        <v>8</v>
      </c>
      <c r="P30" s="10">
        <v>688</v>
      </c>
      <c r="Q30" s="10">
        <v>648</v>
      </c>
      <c r="R30" s="10">
        <v>40</v>
      </c>
    </row>
    <row r="31" spans="1:18" ht="12.75">
      <c r="A31" s="4" t="s">
        <v>10</v>
      </c>
      <c r="B31" s="5" t="s">
        <v>75</v>
      </c>
      <c r="C31" s="4" t="s">
        <v>76</v>
      </c>
      <c r="D31" s="10">
        <v>124</v>
      </c>
      <c r="E31" s="10">
        <v>120</v>
      </c>
      <c r="F31" s="10">
        <v>4</v>
      </c>
      <c r="G31" s="10">
        <v>210</v>
      </c>
      <c r="H31" s="10">
        <v>205</v>
      </c>
      <c r="I31" s="10">
        <v>5</v>
      </c>
      <c r="J31" s="10">
        <v>236</v>
      </c>
      <c r="K31" s="10">
        <v>216</v>
      </c>
      <c r="L31" s="10">
        <v>20</v>
      </c>
      <c r="M31" s="10">
        <v>224</v>
      </c>
      <c r="N31" s="10">
        <v>212</v>
      </c>
      <c r="O31" s="10">
        <v>12</v>
      </c>
      <c r="P31" s="10">
        <v>276</v>
      </c>
      <c r="Q31" s="10">
        <v>268</v>
      </c>
      <c r="R31" s="10">
        <v>8</v>
      </c>
    </row>
    <row r="32" spans="1:18" ht="12.75">
      <c r="A32" s="4" t="s">
        <v>10</v>
      </c>
      <c r="B32" s="5" t="s">
        <v>77</v>
      </c>
      <c r="C32" s="4" t="s">
        <v>78</v>
      </c>
      <c r="D32" s="10">
        <v>6720</v>
      </c>
      <c r="E32" s="10">
        <v>6524</v>
      </c>
      <c r="F32" s="10">
        <v>196</v>
      </c>
      <c r="G32" s="10">
        <v>7715</v>
      </c>
      <c r="H32" s="10">
        <v>7415</v>
      </c>
      <c r="I32" s="10">
        <v>300</v>
      </c>
      <c r="J32" s="10">
        <v>8664</v>
      </c>
      <c r="K32" s="10">
        <v>8056</v>
      </c>
      <c r="L32" s="10">
        <v>608</v>
      </c>
      <c r="M32" s="10">
        <v>9020</v>
      </c>
      <c r="N32" s="10">
        <v>8420</v>
      </c>
      <c r="O32" s="10">
        <v>600</v>
      </c>
      <c r="P32" s="10">
        <v>10017</v>
      </c>
      <c r="Q32" s="10">
        <v>9034</v>
      </c>
      <c r="R32" s="10">
        <v>983</v>
      </c>
    </row>
    <row r="33" spans="1:18" ht="12.75">
      <c r="A33" s="4" t="s">
        <v>10</v>
      </c>
      <c r="B33" s="5" t="s">
        <v>79</v>
      </c>
      <c r="C33" s="4" t="s">
        <v>80</v>
      </c>
      <c r="D33" s="10">
        <v>84</v>
      </c>
      <c r="E33" s="10">
        <v>76</v>
      </c>
      <c r="F33" s="10">
        <v>8</v>
      </c>
      <c r="G33" s="10">
        <v>90</v>
      </c>
      <c r="H33" s="10">
        <v>80</v>
      </c>
      <c r="I33" s="10">
        <v>10</v>
      </c>
      <c r="J33" s="10">
        <v>900</v>
      </c>
      <c r="K33" s="10">
        <v>852</v>
      </c>
      <c r="L33" s="10">
        <v>48</v>
      </c>
      <c r="M33" s="10">
        <v>6324</v>
      </c>
      <c r="N33" s="10">
        <v>5632</v>
      </c>
      <c r="O33" s="10">
        <v>692</v>
      </c>
      <c r="P33" s="10">
        <v>7276</v>
      </c>
      <c r="Q33" s="10">
        <v>6292</v>
      </c>
      <c r="R33" s="10">
        <v>984</v>
      </c>
    </row>
    <row r="34" spans="1:18" ht="12.75">
      <c r="A34" s="4" t="s">
        <v>10</v>
      </c>
      <c r="B34" s="5" t="s">
        <v>81</v>
      </c>
      <c r="C34" s="4" t="s">
        <v>82</v>
      </c>
      <c r="D34" s="10">
        <v>52</v>
      </c>
      <c r="E34" s="10">
        <v>52</v>
      </c>
      <c r="F34" s="10">
        <v>0</v>
      </c>
      <c r="G34" s="10">
        <v>100</v>
      </c>
      <c r="H34" s="10">
        <v>100</v>
      </c>
      <c r="I34" s="10">
        <v>0</v>
      </c>
      <c r="J34" s="10">
        <v>112</v>
      </c>
      <c r="K34" s="10">
        <v>104</v>
      </c>
      <c r="L34" s="10">
        <v>8</v>
      </c>
      <c r="M34" s="10">
        <v>140</v>
      </c>
      <c r="N34" s="10">
        <v>132</v>
      </c>
      <c r="O34" s="10">
        <v>8</v>
      </c>
      <c r="P34" s="10">
        <v>1085</v>
      </c>
      <c r="Q34" s="10">
        <v>1039</v>
      </c>
      <c r="R34" s="10">
        <v>46</v>
      </c>
    </row>
    <row r="35" spans="1:18" ht="12.75">
      <c r="A35" s="4" t="s">
        <v>10</v>
      </c>
      <c r="B35" s="5" t="s">
        <v>83</v>
      </c>
      <c r="C35" s="4" t="s">
        <v>84</v>
      </c>
      <c r="D35" s="10">
        <v>364</v>
      </c>
      <c r="E35" s="10">
        <v>360</v>
      </c>
      <c r="F35" s="10">
        <v>4</v>
      </c>
      <c r="G35" s="10">
        <v>410</v>
      </c>
      <c r="H35" s="10">
        <v>390</v>
      </c>
      <c r="I35" s="10">
        <v>20</v>
      </c>
      <c r="J35" s="10">
        <v>544</v>
      </c>
      <c r="K35" s="10">
        <v>496</v>
      </c>
      <c r="L35" s="10">
        <v>48</v>
      </c>
      <c r="M35" s="10">
        <v>866</v>
      </c>
      <c r="N35" s="10">
        <v>838</v>
      </c>
      <c r="O35" s="10">
        <v>28</v>
      </c>
      <c r="P35" s="10">
        <v>1580</v>
      </c>
      <c r="Q35" s="10">
        <v>1452</v>
      </c>
      <c r="R35" s="10">
        <v>128</v>
      </c>
    </row>
    <row r="36" spans="1:18" ht="12.75">
      <c r="A36" s="4" t="s">
        <v>10</v>
      </c>
      <c r="B36" s="5" t="s">
        <v>85</v>
      </c>
      <c r="C36" s="4" t="s">
        <v>86</v>
      </c>
      <c r="D36" s="10">
        <v>560</v>
      </c>
      <c r="E36" s="10">
        <v>536</v>
      </c>
      <c r="F36" s="10">
        <v>24</v>
      </c>
      <c r="G36" s="10">
        <v>1690</v>
      </c>
      <c r="H36" s="10">
        <v>1655</v>
      </c>
      <c r="I36" s="10">
        <v>35</v>
      </c>
      <c r="J36" s="10">
        <v>5988</v>
      </c>
      <c r="K36" s="10">
        <v>5528</v>
      </c>
      <c r="L36" s="10">
        <v>460</v>
      </c>
      <c r="M36" s="10">
        <v>8484</v>
      </c>
      <c r="N36" s="10">
        <v>7760</v>
      </c>
      <c r="O36" s="10">
        <v>724</v>
      </c>
      <c r="P36" s="10">
        <v>7766</v>
      </c>
      <c r="Q36" s="10">
        <v>6753</v>
      </c>
      <c r="R36" s="10">
        <v>1013</v>
      </c>
    </row>
    <row r="37" spans="1:18" ht="12.75">
      <c r="A37" s="4" t="s">
        <v>10</v>
      </c>
      <c r="B37" s="5" t="s">
        <v>87</v>
      </c>
      <c r="C37" s="4" t="s">
        <v>88</v>
      </c>
      <c r="D37" s="10">
        <v>280</v>
      </c>
      <c r="E37" s="10">
        <v>272</v>
      </c>
      <c r="F37" s="10">
        <v>8</v>
      </c>
      <c r="G37" s="10">
        <v>590</v>
      </c>
      <c r="H37" s="10">
        <v>575</v>
      </c>
      <c r="I37" s="10">
        <v>15</v>
      </c>
      <c r="J37" s="10">
        <v>768</v>
      </c>
      <c r="K37" s="10">
        <v>732</v>
      </c>
      <c r="L37" s="10">
        <v>36</v>
      </c>
      <c r="M37" s="10">
        <v>2064</v>
      </c>
      <c r="N37" s="10">
        <v>2020</v>
      </c>
      <c r="O37" s="10">
        <v>44</v>
      </c>
      <c r="P37" s="10">
        <v>3215</v>
      </c>
      <c r="Q37" s="10">
        <v>2961</v>
      </c>
      <c r="R37" s="10">
        <v>254</v>
      </c>
    </row>
    <row r="38" spans="1:18" ht="12.75">
      <c r="A38" s="4" t="s">
        <v>10</v>
      </c>
      <c r="B38" s="5" t="s">
        <v>89</v>
      </c>
      <c r="C38" s="4" t="s">
        <v>90</v>
      </c>
      <c r="D38" s="10">
        <v>108</v>
      </c>
      <c r="E38" s="10">
        <v>104</v>
      </c>
      <c r="F38" s="10">
        <v>4</v>
      </c>
      <c r="G38" s="10">
        <v>115</v>
      </c>
      <c r="H38" s="10">
        <v>110</v>
      </c>
      <c r="I38" s="10">
        <v>5</v>
      </c>
      <c r="J38" s="10">
        <v>192</v>
      </c>
      <c r="K38" s="10">
        <v>180</v>
      </c>
      <c r="L38" s="10">
        <v>12</v>
      </c>
      <c r="M38" s="10">
        <v>408</v>
      </c>
      <c r="N38" s="10">
        <v>396</v>
      </c>
      <c r="O38" s="10">
        <v>12</v>
      </c>
      <c r="P38" s="10">
        <v>1372</v>
      </c>
      <c r="Q38" s="10">
        <v>1332</v>
      </c>
      <c r="R38" s="10">
        <v>40</v>
      </c>
    </row>
    <row r="39" spans="1:18" ht="12.75">
      <c r="A39" s="4" t="s">
        <v>10</v>
      </c>
      <c r="B39" s="5" t="s">
        <v>91</v>
      </c>
      <c r="C39" s="4" t="s">
        <v>92</v>
      </c>
      <c r="D39" s="10">
        <v>1492</v>
      </c>
      <c r="E39" s="10">
        <v>1448</v>
      </c>
      <c r="F39" s="10">
        <v>44</v>
      </c>
      <c r="G39" s="10">
        <v>2335</v>
      </c>
      <c r="H39" s="10">
        <v>2270</v>
      </c>
      <c r="I39" s="10">
        <v>65</v>
      </c>
      <c r="J39" s="10">
        <v>5996</v>
      </c>
      <c r="K39" s="10">
        <v>5604</v>
      </c>
      <c r="L39" s="10">
        <v>392</v>
      </c>
      <c r="M39" s="10">
        <v>9834</v>
      </c>
      <c r="N39" s="10">
        <v>8950</v>
      </c>
      <c r="O39" s="10">
        <v>884</v>
      </c>
      <c r="P39" s="10">
        <v>11423</v>
      </c>
      <c r="Q39" s="10">
        <v>9936</v>
      </c>
      <c r="R39" s="10">
        <v>1487</v>
      </c>
    </row>
    <row r="40" spans="1:18" ht="12.75">
      <c r="A40" s="4" t="s">
        <v>10</v>
      </c>
      <c r="B40" s="5" t="s">
        <v>93</v>
      </c>
      <c r="C40" s="4" t="s">
        <v>94</v>
      </c>
      <c r="D40" s="10">
        <v>10588</v>
      </c>
      <c r="E40" s="10">
        <v>10176</v>
      </c>
      <c r="F40" s="10">
        <v>412</v>
      </c>
      <c r="G40" s="10">
        <v>11880</v>
      </c>
      <c r="H40" s="10">
        <v>11345</v>
      </c>
      <c r="I40" s="10">
        <v>535</v>
      </c>
      <c r="J40" s="10">
        <v>20036</v>
      </c>
      <c r="K40" s="10">
        <v>18468</v>
      </c>
      <c r="L40" s="10">
        <v>1568</v>
      </c>
      <c r="M40" s="10">
        <v>27710</v>
      </c>
      <c r="N40" s="10">
        <v>25230</v>
      </c>
      <c r="O40" s="10">
        <v>2480</v>
      </c>
      <c r="P40" s="10">
        <v>29676</v>
      </c>
      <c r="Q40" s="10">
        <v>26172</v>
      </c>
      <c r="R40" s="10">
        <v>3504</v>
      </c>
    </row>
    <row r="41" spans="1:18" ht="12.75">
      <c r="A41" s="4" t="s">
        <v>10</v>
      </c>
      <c r="B41" s="5" t="s">
        <v>95</v>
      </c>
      <c r="C41" s="4" t="s">
        <v>96</v>
      </c>
      <c r="D41" s="10">
        <v>5112</v>
      </c>
      <c r="E41" s="10">
        <v>4964</v>
      </c>
      <c r="F41" s="10">
        <v>148</v>
      </c>
      <c r="G41" s="10">
        <v>5820</v>
      </c>
      <c r="H41" s="10">
        <v>5605</v>
      </c>
      <c r="I41" s="10">
        <v>215</v>
      </c>
      <c r="J41" s="10">
        <v>6040</v>
      </c>
      <c r="K41" s="10">
        <v>5664</v>
      </c>
      <c r="L41" s="10">
        <v>376</v>
      </c>
      <c r="M41" s="10">
        <v>7000</v>
      </c>
      <c r="N41" s="10">
        <v>6584</v>
      </c>
      <c r="O41" s="10">
        <v>416</v>
      </c>
      <c r="P41" s="10">
        <v>7388</v>
      </c>
      <c r="Q41" s="10">
        <v>6912</v>
      </c>
      <c r="R41" s="10">
        <v>476</v>
      </c>
    </row>
    <row r="42" spans="1:18" ht="12.75">
      <c r="A42" s="6" t="s">
        <v>10</v>
      </c>
      <c r="B42" s="7" t="s">
        <v>97</v>
      </c>
      <c r="C42" s="6" t="s">
        <v>98</v>
      </c>
      <c r="D42" s="11">
        <v>7132</v>
      </c>
      <c r="E42" s="11">
        <v>6976</v>
      </c>
      <c r="F42" s="11">
        <v>156</v>
      </c>
      <c r="G42" s="11">
        <v>10155</v>
      </c>
      <c r="H42" s="11">
        <v>9855</v>
      </c>
      <c r="I42" s="11">
        <v>300</v>
      </c>
      <c r="J42" s="11">
        <v>10112</v>
      </c>
      <c r="K42" s="11">
        <v>9408</v>
      </c>
      <c r="L42" s="11">
        <v>704</v>
      </c>
      <c r="M42" s="11">
        <v>11350</v>
      </c>
      <c r="N42" s="11">
        <v>10214</v>
      </c>
      <c r="O42" s="11">
        <v>1136</v>
      </c>
      <c r="P42" s="11">
        <v>13212</v>
      </c>
      <c r="Q42" s="11">
        <v>11648</v>
      </c>
      <c r="R42" s="11">
        <v>1564</v>
      </c>
    </row>
    <row r="43" s="1" customFormat="1" ht="12.75">
      <c r="C43" s="1" t="s">
        <v>27</v>
      </c>
    </row>
    <row r="44" s="1" customFormat="1" ht="12.75"/>
    <row r="45" spans="3:6" s="1" customFormat="1" ht="12.75">
      <c r="C45" t="s">
        <v>104</v>
      </c>
      <c r="D45" s="20"/>
      <c r="E45" s="20"/>
      <c r="F45" s="20"/>
    </row>
    <row r="46" spans="3:6" s="1" customFormat="1" ht="12.75">
      <c r="C46" s="20"/>
      <c r="D46" s="20"/>
      <c r="E46" s="20"/>
      <c r="F46" s="20"/>
    </row>
    <row r="47" spans="4:18" ht="12.7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2.7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</sheetData>
  <mergeCells count="8">
    <mergeCell ref="A4:A5"/>
    <mergeCell ref="B4:B5"/>
    <mergeCell ref="C4:C5"/>
    <mergeCell ref="M4:O4"/>
    <mergeCell ref="P4:R4"/>
    <mergeCell ref="D4:F4"/>
    <mergeCell ref="G4:I4"/>
    <mergeCell ref="J4:L4"/>
  </mergeCells>
  <printOptions/>
  <pageMargins left="0.32" right="0.21" top="1" bottom="1" header="0.4921259845" footer="0.492125984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57421875" style="0" customWidth="1"/>
    <col min="4" max="4" width="9.28125" style="0" bestFit="1" customWidth="1"/>
    <col min="5" max="7" width="9.28125" style="0" customWidth="1"/>
    <col min="8" max="11" width="9.57421875" style="0" customWidth="1"/>
  </cols>
  <sheetData>
    <row r="1" spans="3:4" ht="12.75">
      <c r="C1" s="2" t="s">
        <v>44</v>
      </c>
      <c r="D1" s="2"/>
    </row>
    <row r="3" spans="3:4" ht="12.75">
      <c r="C3" s="8" t="s">
        <v>28</v>
      </c>
      <c r="D3" s="8"/>
    </row>
    <row r="4" spans="1:11" s="1" customFormat="1" ht="24.75" customHeight="1">
      <c r="A4" s="25" t="s">
        <v>0</v>
      </c>
      <c r="B4" s="27" t="s">
        <v>9</v>
      </c>
      <c r="C4" s="25" t="s">
        <v>5</v>
      </c>
      <c r="D4" s="29" t="s">
        <v>29</v>
      </c>
      <c r="E4" s="30"/>
      <c r="F4" s="30"/>
      <c r="G4" s="31"/>
      <c r="H4" s="29" t="s">
        <v>34</v>
      </c>
      <c r="I4" s="30"/>
      <c r="J4" s="30"/>
      <c r="K4" s="31"/>
    </row>
    <row r="5" spans="1:11" s="1" customFormat="1" ht="25.5">
      <c r="A5" s="26"/>
      <c r="B5" s="28"/>
      <c r="C5" s="26"/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30</v>
      </c>
      <c r="I5" s="12" t="s">
        <v>31</v>
      </c>
      <c r="J5" s="12" t="s">
        <v>32</v>
      </c>
      <c r="K5" s="12" t="s">
        <v>33</v>
      </c>
    </row>
    <row r="6" spans="1:11" s="1" customFormat="1" ht="12.75">
      <c r="A6" s="3" t="s">
        <v>1</v>
      </c>
      <c r="B6" s="18">
        <v>11</v>
      </c>
      <c r="C6" s="3" t="s">
        <v>6</v>
      </c>
      <c r="D6" s="15">
        <v>1.2753</v>
      </c>
      <c r="E6" s="15">
        <v>0.3785</v>
      </c>
      <c r="F6" s="15">
        <v>1.0013</v>
      </c>
      <c r="G6" s="15">
        <v>0.2797</v>
      </c>
      <c r="H6" s="15">
        <v>1.0724</v>
      </c>
      <c r="I6" s="15">
        <v>-0.1231</v>
      </c>
      <c r="J6" s="15">
        <v>0.819</v>
      </c>
      <c r="K6" s="15">
        <v>-0.0553</v>
      </c>
    </row>
    <row r="7" spans="1:11" s="1" customFormat="1" ht="12.75">
      <c r="A7" s="4"/>
      <c r="B7" s="5"/>
      <c r="C7" s="4"/>
      <c r="D7" s="16"/>
      <c r="E7" s="16"/>
      <c r="F7" s="16"/>
      <c r="G7" s="16"/>
      <c r="H7" s="16"/>
      <c r="I7" s="16"/>
      <c r="J7" s="16"/>
      <c r="K7" s="16"/>
    </row>
    <row r="8" spans="1:11" ht="12.75">
      <c r="A8" s="4" t="s">
        <v>3</v>
      </c>
      <c r="B8" s="5" t="s">
        <v>2</v>
      </c>
      <c r="C8" s="4" t="s">
        <v>7</v>
      </c>
      <c r="D8" s="16">
        <v>1.2915</v>
      </c>
      <c r="E8" s="16">
        <v>0.4276</v>
      </c>
      <c r="F8" s="16">
        <v>1.0387</v>
      </c>
      <c r="G8" s="16">
        <v>0.3105</v>
      </c>
      <c r="H8" s="16">
        <v>1.0893</v>
      </c>
      <c r="I8" s="16">
        <v>-0.0747</v>
      </c>
      <c r="J8" s="16">
        <v>0.8588</v>
      </c>
      <c r="K8" s="16">
        <v>-0.0216</v>
      </c>
    </row>
    <row r="9" spans="1:1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</row>
    <row r="10" spans="1:11" ht="12.75">
      <c r="A10" s="4" t="s">
        <v>4</v>
      </c>
      <c r="B10" s="5"/>
      <c r="C10" s="4" t="s">
        <v>43</v>
      </c>
      <c r="D10" s="16">
        <v>2.3698</v>
      </c>
      <c r="E10" s="16">
        <v>0.7686</v>
      </c>
      <c r="F10" s="16">
        <v>1.0298</v>
      </c>
      <c r="G10" s="16">
        <v>0.263</v>
      </c>
      <c r="H10" s="16">
        <v>2.1639</v>
      </c>
      <c r="I10" s="16">
        <v>0.2795</v>
      </c>
      <c r="J10" s="16">
        <v>0.8291</v>
      </c>
      <c r="K10" s="16">
        <v>-0.129</v>
      </c>
    </row>
    <row r="11" spans="1:11" ht="12.75">
      <c r="A11" s="4"/>
      <c r="B11" s="5"/>
      <c r="C11" s="4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 t="s">
        <v>8</v>
      </c>
      <c r="B12" s="5"/>
      <c r="C12" s="4" t="s">
        <v>44</v>
      </c>
      <c r="D12" s="16">
        <v>3.5965</v>
      </c>
      <c r="E12" s="16">
        <v>6.7104</v>
      </c>
      <c r="F12" s="16">
        <v>4.5031</v>
      </c>
      <c r="G12" s="16">
        <v>2.0319</v>
      </c>
      <c r="H12" s="16">
        <v>3.4978</v>
      </c>
      <c r="I12" s="16">
        <v>6.1875</v>
      </c>
      <c r="J12" s="16">
        <v>4.3433</v>
      </c>
      <c r="K12" s="16">
        <v>1.7206</v>
      </c>
    </row>
    <row r="13" spans="1:11" ht="12.75">
      <c r="A13" s="4"/>
      <c r="B13" s="5"/>
      <c r="C13" s="4"/>
      <c r="D13" s="16"/>
      <c r="E13" s="16"/>
      <c r="F13" s="16"/>
      <c r="G13" s="16"/>
      <c r="H13" s="16"/>
      <c r="I13" s="16"/>
      <c r="J13" s="16"/>
      <c r="K13" s="16"/>
    </row>
    <row r="14" spans="1:11" ht="25.5">
      <c r="A14" s="19" t="s">
        <v>46</v>
      </c>
      <c r="B14" s="5"/>
      <c r="C14" s="4" t="s">
        <v>46</v>
      </c>
      <c r="D14" s="16">
        <v>3.6526</v>
      </c>
      <c r="E14" s="16">
        <v>7.8532</v>
      </c>
      <c r="F14" s="16">
        <v>4.707</v>
      </c>
      <c r="G14" s="16">
        <v>1.0035</v>
      </c>
      <c r="H14" s="16">
        <v>3.5709</v>
      </c>
      <c r="I14" s="16">
        <v>7.2991</v>
      </c>
      <c r="J14" s="16">
        <v>4.4823</v>
      </c>
      <c r="K14" s="16">
        <v>0.6403</v>
      </c>
    </row>
    <row r="15" spans="1:11" ht="25.5">
      <c r="A15" s="19" t="s">
        <v>45</v>
      </c>
      <c r="B15" s="5"/>
      <c r="C15" s="4" t="s">
        <v>45</v>
      </c>
      <c r="D15" s="16">
        <v>3.4356</v>
      </c>
      <c r="E15" s="16">
        <v>2.9161</v>
      </c>
      <c r="F15" s="16">
        <v>3.6543</v>
      </c>
      <c r="G15" s="16">
        <v>5.7449</v>
      </c>
      <c r="H15" s="16">
        <v>3.289</v>
      </c>
      <c r="I15" s="16">
        <v>2.5106</v>
      </c>
      <c r="J15" s="16">
        <v>3.7765</v>
      </c>
      <c r="K15" s="16">
        <v>5.4704</v>
      </c>
    </row>
    <row r="16" spans="1:11" ht="12.75">
      <c r="A16" s="4"/>
      <c r="B16" s="5"/>
      <c r="C16" s="4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4" t="s">
        <v>10</v>
      </c>
      <c r="B17" s="5" t="s">
        <v>47</v>
      </c>
      <c r="C17" s="4" t="s">
        <v>48</v>
      </c>
      <c r="D17" s="16">
        <v>6.2646</v>
      </c>
      <c r="E17" s="16">
        <v>9.1765</v>
      </c>
      <c r="F17" s="16">
        <v>4.2197</v>
      </c>
      <c r="G17" s="16">
        <v>24.6514</v>
      </c>
      <c r="H17" s="16">
        <v>5.5582</v>
      </c>
      <c r="I17" s="16">
        <v>8.9578</v>
      </c>
      <c r="J17" s="16">
        <v>4.0584</v>
      </c>
      <c r="K17" s="16">
        <v>24.8348</v>
      </c>
    </row>
    <row r="18" spans="1:11" ht="12.75">
      <c r="A18" s="4" t="s">
        <v>10</v>
      </c>
      <c r="B18" s="5" t="s">
        <v>49</v>
      </c>
      <c r="C18" s="4" t="s">
        <v>50</v>
      </c>
      <c r="D18" s="16">
        <v>-2.1684</v>
      </c>
      <c r="E18" s="16">
        <v>-0.1241</v>
      </c>
      <c r="F18" s="16">
        <v>15.9217</v>
      </c>
      <c r="G18" s="16">
        <v>23.732</v>
      </c>
      <c r="H18" s="16">
        <v>-2.3666</v>
      </c>
      <c r="I18" s="16">
        <v>-1.0676</v>
      </c>
      <c r="J18" s="16">
        <v>16.2302</v>
      </c>
      <c r="K18" s="16">
        <v>24.0952</v>
      </c>
    </row>
    <row r="19" spans="1:11" ht="12.75">
      <c r="A19" s="4" t="s">
        <v>10</v>
      </c>
      <c r="B19" s="5" t="s">
        <v>51</v>
      </c>
      <c r="C19" s="4" t="s">
        <v>52</v>
      </c>
      <c r="D19" s="16">
        <v>18.41</v>
      </c>
      <c r="E19" s="16">
        <v>3.7123</v>
      </c>
      <c r="F19" s="16">
        <v>4.5564</v>
      </c>
      <c r="G19" s="16">
        <v>4.0765</v>
      </c>
      <c r="H19" s="16">
        <v>19.5381</v>
      </c>
      <c r="I19" s="16">
        <v>2.8189</v>
      </c>
      <c r="J19" s="16">
        <v>5.1956</v>
      </c>
      <c r="K19" s="16">
        <v>3.8339</v>
      </c>
    </row>
    <row r="20" spans="1:11" ht="12.75">
      <c r="A20" s="4" t="s">
        <v>10</v>
      </c>
      <c r="B20" s="5" t="s">
        <v>53</v>
      </c>
      <c r="C20" s="4" t="s">
        <v>54</v>
      </c>
      <c r="D20" s="16">
        <v>1.4864</v>
      </c>
      <c r="E20" s="16">
        <v>20.7887</v>
      </c>
      <c r="F20" s="16">
        <v>3.1129</v>
      </c>
      <c r="G20" s="16">
        <v>1.5799</v>
      </c>
      <c r="H20" s="16">
        <v>1.3096</v>
      </c>
      <c r="I20" s="16">
        <v>20.2118</v>
      </c>
      <c r="J20" s="16">
        <v>3.017</v>
      </c>
      <c r="K20" s="16">
        <v>1.1212</v>
      </c>
    </row>
    <row r="21" spans="1:11" ht="12.75">
      <c r="A21" s="4" t="s">
        <v>10</v>
      </c>
      <c r="B21" s="5" t="s">
        <v>55</v>
      </c>
      <c r="C21" s="4" t="s">
        <v>56</v>
      </c>
      <c r="D21" s="16">
        <v>3.2509</v>
      </c>
      <c r="E21" s="16">
        <v>0.081</v>
      </c>
      <c r="F21" s="16">
        <v>14.2703</v>
      </c>
      <c r="G21" s="16">
        <v>5.5926</v>
      </c>
      <c r="H21" s="16">
        <v>2.8099</v>
      </c>
      <c r="I21" s="16">
        <v>0.9216</v>
      </c>
      <c r="J21" s="16">
        <v>13.7029</v>
      </c>
      <c r="K21" s="16">
        <v>5.1272</v>
      </c>
    </row>
    <row r="22" spans="1:11" ht="12.75">
      <c r="A22" s="4" t="s">
        <v>10</v>
      </c>
      <c r="B22" s="5" t="s">
        <v>57</v>
      </c>
      <c r="C22" s="4" t="s">
        <v>58</v>
      </c>
      <c r="D22" s="16">
        <v>7.5985</v>
      </c>
      <c r="E22" s="16">
        <v>9.0237</v>
      </c>
      <c r="F22" s="16">
        <v>3.9762</v>
      </c>
      <c r="G22" s="16">
        <v>4.7147</v>
      </c>
      <c r="H22" s="16">
        <v>7.3558</v>
      </c>
      <c r="I22" s="16">
        <v>9.2776</v>
      </c>
      <c r="J22" s="16">
        <v>3.7907</v>
      </c>
      <c r="K22" s="16">
        <v>4.6615</v>
      </c>
    </row>
    <row r="23" spans="1:11" ht="12.75">
      <c r="A23" s="4" t="s">
        <v>10</v>
      </c>
      <c r="B23" s="5" t="s">
        <v>59</v>
      </c>
      <c r="C23" s="4" t="s">
        <v>60</v>
      </c>
      <c r="D23" s="16">
        <v>2.595</v>
      </c>
      <c r="E23" s="16">
        <v>20.3126</v>
      </c>
      <c r="F23" s="16">
        <v>13.0699</v>
      </c>
      <c r="G23" s="16">
        <v>4.9704</v>
      </c>
      <c r="H23" s="16">
        <v>1.913</v>
      </c>
      <c r="I23" s="16">
        <v>20.9396</v>
      </c>
      <c r="J23" s="16">
        <v>12.6238</v>
      </c>
      <c r="K23" s="16">
        <v>4.5581</v>
      </c>
    </row>
    <row r="24" spans="1:11" ht="12.75">
      <c r="A24" s="4" t="s">
        <v>10</v>
      </c>
      <c r="B24" s="5" t="s">
        <v>61</v>
      </c>
      <c r="C24" s="4" t="s">
        <v>62</v>
      </c>
      <c r="D24" s="16">
        <v>18.4443</v>
      </c>
      <c r="E24" s="16">
        <v>5.8821</v>
      </c>
      <c r="F24" s="16">
        <v>0.7241</v>
      </c>
      <c r="G24" s="16">
        <v>0.445</v>
      </c>
      <c r="H24" s="16">
        <v>18.0983</v>
      </c>
      <c r="I24" s="16">
        <v>5.6932</v>
      </c>
      <c r="J24" s="16">
        <v>0.6814</v>
      </c>
      <c r="K24" s="16">
        <v>0</v>
      </c>
    </row>
    <row r="25" spans="1:11" ht="12.75">
      <c r="A25" s="4" t="s">
        <v>10</v>
      </c>
      <c r="B25" s="5" t="s">
        <v>63</v>
      </c>
      <c r="C25" s="4" t="s">
        <v>64</v>
      </c>
      <c r="D25" s="16">
        <v>8.7923</v>
      </c>
      <c r="E25" s="16">
        <v>4.0916</v>
      </c>
      <c r="F25" s="16">
        <v>5.9357</v>
      </c>
      <c r="G25" s="16">
        <v>2.1501</v>
      </c>
      <c r="H25" s="16">
        <v>8.7745</v>
      </c>
      <c r="I25" s="16">
        <v>3.7457</v>
      </c>
      <c r="J25" s="16">
        <v>5.7521</v>
      </c>
      <c r="K25" s="16">
        <v>1.8943</v>
      </c>
    </row>
    <row r="26" spans="1:11" ht="12.75">
      <c r="A26" s="4" t="s">
        <v>10</v>
      </c>
      <c r="B26" s="5" t="s">
        <v>65</v>
      </c>
      <c r="C26" s="4" t="s">
        <v>66</v>
      </c>
      <c r="D26" s="16">
        <v>30.6006</v>
      </c>
      <c r="E26" s="16">
        <v>7.0561</v>
      </c>
      <c r="F26" s="16">
        <v>5.1956</v>
      </c>
      <c r="G26" s="16">
        <v>-0.1431</v>
      </c>
      <c r="H26" s="16">
        <v>29.861</v>
      </c>
      <c r="I26" s="16">
        <v>6.8322</v>
      </c>
      <c r="J26" s="16">
        <v>4.9037</v>
      </c>
      <c r="K26" s="16">
        <v>-0.5095</v>
      </c>
    </row>
    <row r="27" spans="1:11" ht="12.75">
      <c r="A27" s="4" t="s">
        <v>10</v>
      </c>
      <c r="B27" s="5" t="s">
        <v>67</v>
      </c>
      <c r="C27" s="4" t="s">
        <v>68</v>
      </c>
      <c r="D27" s="16">
        <v>6.8537</v>
      </c>
      <c r="E27" s="16">
        <v>24.2086</v>
      </c>
      <c r="F27" s="16">
        <v>14.3527</v>
      </c>
      <c r="G27" s="16">
        <v>1.3852</v>
      </c>
      <c r="H27" s="16">
        <v>6.5247</v>
      </c>
      <c r="I27" s="16">
        <v>24.1245</v>
      </c>
      <c r="J27" s="16">
        <v>13.8337</v>
      </c>
      <c r="K27" s="16">
        <v>1.0469</v>
      </c>
    </row>
    <row r="28" spans="1:11" ht="12.75">
      <c r="A28" s="4" t="s">
        <v>10</v>
      </c>
      <c r="B28" s="5" t="s">
        <v>69</v>
      </c>
      <c r="C28" s="4" t="s">
        <v>70</v>
      </c>
      <c r="D28" s="16">
        <v>1.2214</v>
      </c>
      <c r="E28" s="16">
        <v>4.5798</v>
      </c>
      <c r="F28" s="16">
        <v>0.3566</v>
      </c>
      <c r="G28" s="16">
        <v>2.584</v>
      </c>
      <c r="H28" s="16">
        <v>0.9315</v>
      </c>
      <c r="I28" s="16">
        <v>4.5294</v>
      </c>
      <c r="J28" s="16">
        <v>0.2927</v>
      </c>
      <c r="K28" s="16">
        <v>2.2283</v>
      </c>
    </row>
    <row r="29" spans="1:11" ht="12.75">
      <c r="A29" s="4" t="s">
        <v>10</v>
      </c>
      <c r="B29" s="5" t="s">
        <v>71</v>
      </c>
      <c r="C29" s="4" t="s">
        <v>72</v>
      </c>
      <c r="D29" s="16">
        <v>7.9238</v>
      </c>
      <c r="E29" s="16">
        <v>0.5247</v>
      </c>
      <c r="F29" s="16">
        <v>3.8143</v>
      </c>
      <c r="G29" s="16">
        <v>2.0526</v>
      </c>
      <c r="H29" s="16">
        <v>8.1055</v>
      </c>
      <c r="I29" s="16">
        <v>0.0915</v>
      </c>
      <c r="J29" s="16">
        <v>3.408</v>
      </c>
      <c r="K29" s="16">
        <v>1.9606</v>
      </c>
    </row>
    <row r="30" spans="1:11" ht="12.75">
      <c r="A30" s="4" t="s">
        <v>10</v>
      </c>
      <c r="B30" s="5" t="s">
        <v>73</v>
      </c>
      <c r="C30" s="4" t="s">
        <v>74</v>
      </c>
      <c r="D30" s="16">
        <v>9.4309</v>
      </c>
      <c r="E30" s="16">
        <v>8.7776</v>
      </c>
      <c r="F30" s="16">
        <v>10.5348</v>
      </c>
      <c r="G30" s="16">
        <v>2.6407</v>
      </c>
      <c r="H30" s="16">
        <v>9.4309</v>
      </c>
      <c r="I30" s="16">
        <v>6.9092</v>
      </c>
      <c r="J30" s="16">
        <v>12.0232</v>
      </c>
      <c r="K30" s="16">
        <v>2.1284</v>
      </c>
    </row>
    <row r="31" spans="1:11" ht="12.75">
      <c r="A31" s="4" t="s">
        <v>10</v>
      </c>
      <c r="B31" s="5" t="s">
        <v>75</v>
      </c>
      <c r="C31" s="4" t="s">
        <v>76</v>
      </c>
      <c r="D31" s="16">
        <v>7.8456</v>
      </c>
      <c r="E31" s="16">
        <v>1.673</v>
      </c>
      <c r="F31" s="16">
        <v>-0.6498</v>
      </c>
      <c r="G31" s="16">
        <v>2.344</v>
      </c>
      <c r="H31" s="16">
        <v>7.9801</v>
      </c>
      <c r="I31" s="16">
        <v>0.7457</v>
      </c>
      <c r="J31" s="16">
        <v>-0.2332</v>
      </c>
      <c r="K31" s="16">
        <v>2.6357</v>
      </c>
    </row>
    <row r="32" spans="1:11" ht="12.75">
      <c r="A32" s="4" t="s">
        <v>10</v>
      </c>
      <c r="B32" s="5" t="s">
        <v>77</v>
      </c>
      <c r="C32" s="4" t="s">
        <v>78</v>
      </c>
      <c r="D32" s="16">
        <v>1.9993</v>
      </c>
      <c r="E32" s="16">
        <v>1.6627</v>
      </c>
      <c r="F32" s="16">
        <v>0.5043</v>
      </c>
      <c r="G32" s="16">
        <v>1.1704</v>
      </c>
      <c r="H32" s="16">
        <v>1.8523</v>
      </c>
      <c r="I32" s="16">
        <v>1.1855</v>
      </c>
      <c r="J32" s="16">
        <v>0.5536</v>
      </c>
      <c r="K32" s="16">
        <v>0.7843</v>
      </c>
    </row>
    <row r="33" spans="1:11" ht="12.75">
      <c r="A33" s="4" t="s">
        <v>10</v>
      </c>
      <c r="B33" s="5" t="s">
        <v>79</v>
      </c>
      <c r="C33" s="4" t="s">
        <v>80</v>
      </c>
      <c r="D33" s="16">
        <v>0.9941</v>
      </c>
      <c r="E33" s="16">
        <v>38.7223</v>
      </c>
      <c r="F33" s="16">
        <v>27.5785</v>
      </c>
      <c r="G33" s="16">
        <v>1.5685</v>
      </c>
      <c r="H33" s="16">
        <v>0.7381</v>
      </c>
      <c r="I33" s="16">
        <v>39.9697</v>
      </c>
      <c r="J33" s="16">
        <v>26.6088</v>
      </c>
      <c r="K33" s="16">
        <v>1.2375</v>
      </c>
    </row>
    <row r="34" spans="1:11" ht="12.75">
      <c r="A34" s="4" t="s">
        <v>10</v>
      </c>
      <c r="B34" s="5" t="s">
        <v>81</v>
      </c>
      <c r="C34" s="4" t="s">
        <v>82</v>
      </c>
      <c r="D34" s="16">
        <v>9.8288</v>
      </c>
      <c r="E34" s="16">
        <v>1.624</v>
      </c>
      <c r="F34" s="16">
        <v>2.8268</v>
      </c>
      <c r="G34" s="16">
        <v>25.5167</v>
      </c>
      <c r="H34" s="16">
        <v>9.8288</v>
      </c>
      <c r="I34" s="16">
        <v>0.5591</v>
      </c>
      <c r="J34" s="16">
        <v>3.0231</v>
      </c>
      <c r="K34" s="16">
        <v>25.7331</v>
      </c>
    </row>
    <row r="35" spans="1:11" ht="12.75">
      <c r="A35" s="4" t="s">
        <v>10</v>
      </c>
      <c r="B35" s="5" t="s">
        <v>83</v>
      </c>
      <c r="C35" s="4" t="s">
        <v>84</v>
      </c>
      <c r="D35" s="16">
        <v>1.7208</v>
      </c>
      <c r="E35" s="16">
        <v>4.1017</v>
      </c>
      <c r="F35" s="16">
        <v>5.98</v>
      </c>
      <c r="G35" s="16">
        <v>6.9014</v>
      </c>
      <c r="H35" s="16">
        <v>1.1542</v>
      </c>
      <c r="I35" s="16">
        <v>3.4767</v>
      </c>
      <c r="J35" s="16">
        <v>6.7708</v>
      </c>
      <c r="K35" s="16">
        <v>6.2907</v>
      </c>
    </row>
    <row r="36" spans="1:11" ht="12.75">
      <c r="A36" s="4" t="s">
        <v>10</v>
      </c>
      <c r="B36" s="5" t="s">
        <v>85</v>
      </c>
      <c r="C36" s="4" t="s">
        <v>86</v>
      </c>
      <c r="D36" s="16">
        <v>17.1586</v>
      </c>
      <c r="E36" s="16">
        <v>19.7001</v>
      </c>
      <c r="F36" s="16">
        <v>4.4487</v>
      </c>
      <c r="G36" s="16">
        <v>-0.9766</v>
      </c>
      <c r="H36" s="16">
        <v>17.5434</v>
      </c>
      <c r="I36" s="16">
        <v>18.7004</v>
      </c>
      <c r="J36" s="16">
        <v>4.3278</v>
      </c>
      <c r="K36" s="16">
        <v>-1.5308</v>
      </c>
    </row>
    <row r="37" spans="1:11" ht="12.75">
      <c r="A37" s="4" t="s">
        <v>10</v>
      </c>
      <c r="B37" s="5" t="s">
        <v>87</v>
      </c>
      <c r="C37" s="4" t="s">
        <v>88</v>
      </c>
      <c r="D37" s="16">
        <v>11.2776</v>
      </c>
      <c r="E37" s="16">
        <v>3.8191</v>
      </c>
      <c r="F37" s="16">
        <v>13.1449</v>
      </c>
      <c r="G37" s="16">
        <v>5.0418</v>
      </c>
      <c r="H37" s="16">
        <v>11.3292</v>
      </c>
      <c r="I37" s="16">
        <v>3.4911</v>
      </c>
      <c r="J37" s="16">
        <v>13.5195</v>
      </c>
      <c r="K37" s="16">
        <v>4.3359</v>
      </c>
    </row>
    <row r="38" spans="1:11" ht="12.75">
      <c r="A38" s="4" t="s">
        <v>10</v>
      </c>
      <c r="B38" s="5" t="s">
        <v>89</v>
      </c>
      <c r="C38" s="4" t="s">
        <v>90</v>
      </c>
      <c r="D38" s="16">
        <v>0.9044</v>
      </c>
      <c r="E38" s="16">
        <v>7.5579</v>
      </c>
      <c r="F38" s="16">
        <v>9.8738</v>
      </c>
      <c r="G38" s="16">
        <v>14.4081</v>
      </c>
      <c r="H38" s="16">
        <v>0.8074</v>
      </c>
      <c r="I38" s="16">
        <v>7.2512</v>
      </c>
      <c r="J38" s="16">
        <v>10.351</v>
      </c>
      <c r="K38" s="16">
        <v>14.4114</v>
      </c>
    </row>
    <row r="39" spans="1:11" ht="12.75">
      <c r="A39" s="4" t="s">
        <v>10</v>
      </c>
      <c r="B39" s="5" t="s">
        <v>91</v>
      </c>
      <c r="C39" s="4" t="s">
        <v>92</v>
      </c>
      <c r="D39" s="16">
        <v>6.6321</v>
      </c>
      <c r="E39" s="16">
        <v>14.3456</v>
      </c>
      <c r="F39" s="16">
        <v>6.3755</v>
      </c>
      <c r="G39" s="16">
        <v>1.6763</v>
      </c>
      <c r="H39" s="16">
        <v>6.6581</v>
      </c>
      <c r="I39" s="16">
        <v>13.7073</v>
      </c>
      <c r="J39" s="16">
        <v>6.0229</v>
      </c>
      <c r="K39" s="16">
        <v>1.1667</v>
      </c>
    </row>
    <row r="40" spans="1:11" ht="12.75">
      <c r="A40" s="4" t="s">
        <v>10</v>
      </c>
      <c r="B40" s="5" t="s">
        <v>93</v>
      </c>
      <c r="C40" s="4" t="s">
        <v>94</v>
      </c>
      <c r="D40" s="16">
        <v>1.6644</v>
      </c>
      <c r="E40" s="16">
        <v>7.7126</v>
      </c>
      <c r="F40" s="16">
        <v>4.1339</v>
      </c>
      <c r="G40" s="16">
        <v>0.7637</v>
      </c>
      <c r="H40" s="16">
        <v>1.5713</v>
      </c>
      <c r="I40" s="16">
        <v>7.1718</v>
      </c>
      <c r="J40" s="16">
        <v>3.9744</v>
      </c>
      <c r="K40" s="16">
        <v>0.4077</v>
      </c>
    </row>
    <row r="41" spans="1:11" ht="12.75">
      <c r="A41" s="4" t="s">
        <v>10</v>
      </c>
      <c r="B41" s="5" t="s">
        <v>95</v>
      </c>
      <c r="C41" s="4" t="s">
        <v>96</v>
      </c>
      <c r="D41" s="16">
        <v>1.877</v>
      </c>
      <c r="E41" s="16">
        <v>0.5288</v>
      </c>
      <c r="F41" s="16">
        <v>1.8598</v>
      </c>
      <c r="G41" s="16">
        <v>0.6005</v>
      </c>
      <c r="H41" s="16">
        <v>1.7564</v>
      </c>
      <c r="I41" s="16">
        <v>0.149</v>
      </c>
      <c r="J41" s="16">
        <v>1.898</v>
      </c>
      <c r="K41" s="16">
        <v>0.541</v>
      </c>
    </row>
    <row r="42" spans="1:11" ht="12.75">
      <c r="A42" s="6" t="s">
        <v>10</v>
      </c>
      <c r="B42" s="7" t="s">
        <v>97</v>
      </c>
      <c r="C42" s="6" t="s">
        <v>98</v>
      </c>
      <c r="D42" s="17">
        <v>5.1968</v>
      </c>
      <c r="E42" s="17">
        <v>-0.0603</v>
      </c>
      <c r="F42" s="17">
        <v>1.4532</v>
      </c>
      <c r="G42" s="17">
        <v>1.7003</v>
      </c>
      <c r="H42" s="17">
        <v>5.0782</v>
      </c>
      <c r="I42" s="17">
        <v>-0.6577</v>
      </c>
      <c r="J42" s="17">
        <v>1.0321</v>
      </c>
      <c r="K42" s="17">
        <v>1.4688</v>
      </c>
    </row>
    <row r="43" s="1" customFormat="1" ht="12.75"/>
    <row r="44" spans="3:7" s="1" customFormat="1" ht="12.75">
      <c r="C44" t="s">
        <v>104</v>
      </c>
      <c r="D44" s="20"/>
      <c r="E44" s="20"/>
      <c r="F44" s="20"/>
      <c r="G44" s="20"/>
    </row>
    <row r="45" spans="3:7" s="1" customFormat="1" ht="12.75">
      <c r="C45" s="20"/>
      <c r="D45" s="20"/>
      <c r="E45" s="20"/>
      <c r="F45" s="20"/>
      <c r="G45" s="20"/>
    </row>
    <row r="46" spans="4:6" ht="12.75">
      <c r="D46" s="14"/>
      <c r="E46" s="14"/>
      <c r="F46" s="14"/>
    </row>
    <row r="47" spans="4:11" ht="12.75">
      <c r="D47" s="21"/>
      <c r="E47" s="21"/>
      <c r="F47" s="21"/>
      <c r="G47" s="21"/>
      <c r="H47" s="21"/>
      <c r="I47" s="21"/>
      <c r="J47" s="21"/>
      <c r="K47" s="21"/>
    </row>
    <row r="48" spans="4:11" ht="12.75">
      <c r="D48" s="21"/>
      <c r="E48" s="21"/>
      <c r="F48" s="21"/>
      <c r="G48" s="21"/>
      <c r="H48" s="21"/>
      <c r="I48" s="21"/>
      <c r="J48" s="21"/>
      <c r="K48" s="21"/>
    </row>
    <row r="49" spans="4:11" ht="12.75">
      <c r="D49" s="21"/>
      <c r="E49" s="21"/>
      <c r="F49" s="21"/>
      <c r="G49" s="21"/>
      <c r="H49" s="21"/>
      <c r="I49" s="21"/>
      <c r="J49" s="21"/>
      <c r="K49" s="21"/>
    </row>
    <row r="50" spans="4:11" ht="12.75">
      <c r="D50" s="21"/>
      <c r="E50" s="21"/>
      <c r="F50" s="21"/>
      <c r="G50" s="21"/>
      <c r="H50" s="21"/>
      <c r="I50" s="21"/>
      <c r="J50" s="21"/>
      <c r="K50" s="21"/>
    </row>
    <row r="51" spans="4:11" ht="12.75">
      <c r="D51" s="21"/>
      <c r="E51" s="21"/>
      <c r="F51" s="21"/>
      <c r="G51" s="21"/>
      <c r="H51" s="21"/>
      <c r="I51" s="21"/>
      <c r="J51" s="21"/>
      <c r="K51" s="21"/>
    </row>
    <row r="52" spans="4:11" ht="12.75">
      <c r="D52" s="21"/>
      <c r="E52" s="21"/>
      <c r="F52" s="21"/>
      <c r="G52" s="21"/>
      <c r="H52" s="21"/>
      <c r="I52" s="21"/>
      <c r="J52" s="21"/>
      <c r="K52" s="21"/>
    </row>
    <row r="53" spans="4:11" ht="12.75">
      <c r="D53" s="21"/>
      <c r="E53" s="21"/>
      <c r="F53" s="21"/>
      <c r="G53" s="21"/>
      <c r="H53" s="21"/>
      <c r="I53" s="21"/>
      <c r="J53" s="21"/>
      <c r="K53" s="21"/>
    </row>
    <row r="54" spans="4:11" ht="12.75">
      <c r="D54" s="21"/>
      <c r="E54" s="21"/>
      <c r="F54" s="21"/>
      <c r="G54" s="21"/>
      <c r="H54" s="21"/>
      <c r="I54" s="21"/>
      <c r="J54" s="21"/>
      <c r="K54" s="21"/>
    </row>
    <row r="55" spans="4:11" ht="12.75">
      <c r="D55" s="21"/>
      <c r="E55" s="21"/>
      <c r="F55" s="21"/>
      <c r="G55" s="21"/>
      <c r="H55" s="21"/>
      <c r="I55" s="21"/>
      <c r="J55" s="21"/>
      <c r="K55" s="21"/>
    </row>
    <row r="56" spans="4:11" ht="12.75">
      <c r="D56" s="21"/>
      <c r="E56" s="21"/>
      <c r="F56" s="21"/>
      <c r="G56" s="21"/>
      <c r="H56" s="21"/>
      <c r="I56" s="21"/>
      <c r="J56" s="21"/>
      <c r="K56" s="21"/>
    </row>
    <row r="57" spans="4:11" ht="12.75">
      <c r="D57" s="21"/>
      <c r="E57" s="21"/>
      <c r="F57" s="21"/>
      <c r="G57" s="21"/>
      <c r="H57" s="21"/>
      <c r="I57" s="21"/>
      <c r="J57" s="21"/>
      <c r="K57" s="21"/>
    </row>
    <row r="58" spans="4:11" ht="12.75">
      <c r="D58" s="21"/>
      <c r="E58" s="21"/>
      <c r="F58" s="21"/>
      <c r="G58" s="21"/>
      <c r="H58" s="21"/>
      <c r="I58" s="21"/>
      <c r="J58" s="21"/>
      <c r="K58" s="21"/>
    </row>
    <row r="59" spans="4:11" ht="12.75">
      <c r="D59" s="21"/>
      <c r="E59" s="21"/>
      <c r="F59" s="21"/>
      <c r="G59" s="21"/>
      <c r="H59" s="21"/>
      <c r="I59" s="21"/>
      <c r="J59" s="21"/>
      <c r="K59" s="21"/>
    </row>
    <row r="60" spans="4:11" ht="12.75">
      <c r="D60" s="21"/>
      <c r="E60" s="21"/>
      <c r="F60" s="21"/>
      <c r="G60" s="21"/>
      <c r="H60" s="21"/>
      <c r="I60" s="21"/>
      <c r="J60" s="21"/>
      <c r="K60" s="21"/>
    </row>
    <row r="61" spans="4:11" ht="12.75">
      <c r="D61" s="21"/>
      <c r="E61" s="21"/>
      <c r="F61" s="21"/>
      <c r="G61" s="21"/>
      <c r="H61" s="21"/>
      <c r="I61" s="21"/>
      <c r="J61" s="21"/>
      <c r="K61" s="21"/>
    </row>
    <row r="62" spans="4:11" ht="12.75">
      <c r="D62" s="21"/>
      <c r="E62" s="21"/>
      <c r="F62" s="21"/>
      <c r="G62" s="21"/>
      <c r="H62" s="21"/>
      <c r="I62" s="21"/>
      <c r="J62" s="21"/>
      <c r="K62" s="21"/>
    </row>
    <row r="63" spans="4:11" ht="12.75">
      <c r="D63" s="21"/>
      <c r="E63" s="21"/>
      <c r="F63" s="21"/>
      <c r="G63" s="21"/>
      <c r="H63" s="21"/>
      <c r="I63" s="21"/>
      <c r="J63" s="21"/>
      <c r="K63" s="21"/>
    </row>
    <row r="64" spans="4:11" ht="12.75">
      <c r="D64" s="21"/>
      <c r="E64" s="21"/>
      <c r="F64" s="21"/>
      <c r="G64" s="21"/>
      <c r="H64" s="21"/>
      <c r="I64" s="21"/>
      <c r="J64" s="21"/>
      <c r="K64" s="21"/>
    </row>
    <row r="65" spans="4:11" ht="12.75">
      <c r="D65" s="21"/>
      <c r="E65" s="21"/>
      <c r="F65" s="21"/>
      <c r="G65" s="21"/>
      <c r="H65" s="21"/>
      <c r="I65" s="21"/>
      <c r="J65" s="21"/>
      <c r="K65" s="21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37</v>
      </c>
      <c r="D3" s="8"/>
    </row>
    <row r="4" spans="1:8" s="1" customFormat="1" ht="24.75" customHeight="1">
      <c r="A4" s="25" t="s">
        <v>0</v>
      </c>
      <c r="B4" s="27" t="s">
        <v>9</v>
      </c>
      <c r="C4" s="25" t="s">
        <v>5</v>
      </c>
      <c r="D4" s="29" t="s">
        <v>36</v>
      </c>
      <c r="E4" s="30"/>
      <c r="F4" s="30"/>
      <c r="G4" s="30"/>
      <c r="H4" s="31"/>
    </row>
    <row r="5" spans="1:8" s="1" customFormat="1" ht="12.75">
      <c r="A5" s="26"/>
      <c r="B5" s="28"/>
      <c r="C5" s="26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18">
        <v>11</v>
      </c>
      <c r="C6" s="3" t="s">
        <v>6</v>
      </c>
      <c r="D6" s="15">
        <v>60.368</v>
      </c>
      <c r="E6" s="15">
        <v>63.8657</v>
      </c>
      <c r="F6" s="15">
        <v>61.1322</v>
      </c>
      <c r="G6" s="15">
        <v>62.042</v>
      </c>
      <c r="H6" s="15">
        <v>61.6365</v>
      </c>
    </row>
    <row r="7" spans="1:8" s="1" customFormat="1" ht="12.75">
      <c r="A7" s="4"/>
      <c r="B7" s="5"/>
      <c r="C7" s="4"/>
      <c r="D7" s="16"/>
      <c r="E7" s="16"/>
      <c r="F7" s="16"/>
      <c r="G7" s="16"/>
      <c r="H7" s="16"/>
    </row>
    <row r="8" spans="1:8" ht="12.75">
      <c r="A8" s="4" t="s">
        <v>3</v>
      </c>
      <c r="B8" s="5" t="s">
        <v>2</v>
      </c>
      <c r="C8" s="4" t="s">
        <v>7</v>
      </c>
      <c r="D8" s="16">
        <v>60.3141</v>
      </c>
      <c r="E8" s="16">
        <v>63.8078</v>
      </c>
      <c r="F8" s="16">
        <v>61.1194</v>
      </c>
      <c r="G8" s="16">
        <v>62.0284</v>
      </c>
      <c r="H8" s="16">
        <v>61.674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4</v>
      </c>
      <c r="B10" s="5"/>
      <c r="C10" s="4" t="s">
        <v>43</v>
      </c>
      <c r="D10" s="16">
        <v>59.7442</v>
      </c>
      <c r="E10" s="16">
        <v>64.3684</v>
      </c>
      <c r="F10" s="16">
        <v>61.9426</v>
      </c>
      <c r="G10" s="16">
        <v>62.4615</v>
      </c>
      <c r="H10" s="16">
        <v>62.1022</v>
      </c>
    </row>
    <row r="11" spans="1:8" ht="12.75">
      <c r="A11" s="4"/>
      <c r="B11" s="5"/>
      <c r="C11" s="4"/>
      <c r="D11" s="16"/>
      <c r="E11" s="16"/>
      <c r="F11" s="16"/>
      <c r="G11" s="16"/>
      <c r="H11" s="16"/>
    </row>
    <row r="12" spans="1:8" ht="12.75">
      <c r="A12" s="4" t="s">
        <v>8</v>
      </c>
      <c r="B12" s="5"/>
      <c r="C12" s="4" t="s">
        <v>44</v>
      </c>
      <c r="D12" s="16">
        <v>57.1473</v>
      </c>
      <c r="E12" s="16">
        <v>63.2087</v>
      </c>
      <c r="F12" s="16">
        <v>65.5423</v>
      </c>
      <c r="G12" s="16">
        <v>67.3841</v>
      </c>
      <c r="H12" s="16">
        <v>66.3336</v>
      </c>
    </row>
    <row r="13" spans="1:8" ht="12.75">
      <c r="A13" s="4"/>
      <c r="B13" s="5"/>
      <c r="C13" s="4"/>
      <c r="D13" s="16"/>
      <c r="E13" s="16"/>
      <c r="F13" s="16"/>
      <c r="G13" s="16"/>
      <c r="H13" s="16"/>
    </row>
    <row r="14" spans="1:8" ht="25.5">
      <c r="A14" s="19" t="s">
        <v>46</v>
      </c>
      <c r="B14" s="5"/>
      <c r="C14" s="4" t="s">
        <v>46</v>
      </c>
      <c r="D14" s="16">
        <v>57.7938</v>
      </c>
      <c r="E14" s="16">
        <v>63.7167</v>
      </c>
      <c r="F14" s="16">
        <v>66.3769</v>
      </c>
      <c r="G14" s="16">
        <v>68.3026</v>
      </c>
      <c r="H14" s="16">
        <v>65.932</v>
      </c>
    </row>
    <row r="15" spans="1:8" ht="25.5">
      <c r="A15" s="19" t="s">
        <v>45</v>
      </c>
      <c r="B15" s="5"/>
      <c r="C15" s="4" t="s">
        <v>45</v>
      </c>
      <c r="D15" s="16">
        <v>55.3832</v>
      </c>
      <c r="E15" s="16">
        <v>61.7857</v>
      </c>
      <c r="F15" s="16">
        <v>62.3906</v>
      </c>
      <c r="G15" s="16">
        <v>63.6554</v>
      </c>
      <c r="H15" s="16">
        <v>67.5185</v>
      </c>
    </row>
    <row r="16" spans="1:8" ht="12.75">
      <c r="A16" s="4"/>
      <c r="B16" s="5"/>
      <c r="C16" s="4"/>
      <c r="D16" s="16"/>
      <c r="E16" s="16"/>
      <c r="F16" s="16"/>
      <c r="G16" s="16"/>
      <c r="H16" s="16"/>
    </row>
    <row r="17" spans="1:8" ht="12.75">
      <c r="A17" s="4" t="s">
        <v>10</v>
      </c>
      <c r="B17" s="5" t="s">
        <v>47</v>
      </c>
      <c r="C17" s="4" t="s">
        <v>48</v>
      </c>
      <c r="D17" s="16">
        <v>43.9024</v>
      </c>
      <c r="E17" s="16">
        <v>48.8889</v>
      </c>
      <c r="F17" s="16">
        <v>62.963</v>
      </c>
      <c r="G17" s="16">
        <v>66.9811</v>
      </c>
      <c r="H17" s="16">
        <v>82.0635</v>
      </c>
    </row>
    <row r="18" spans="1:8" ht="12.75">
      <c r="A18" s="4" t="s">
        <v>10</v>
      </c>
      <c r="B18" s="5" t="s">
        <v>49</v>
      </c>
      <c r="C18" s="4" t="s">
        <v>50</v>
      </c>
      <c r="D18" s="16">
        <v>67.6768</v>
      </c>
      <c r="E18" s="16">
        <v>56.0976</v>
      </c>
      <c r="F18" s="16">
        <v>60.6383</v>
      </c>
      <c r="G18" s="16">
        <v>73.5178</v>
      </c>
      <c r="H18" s="16">
        <v>75.8796</v>
      </c>
    </row>
    <row r="19" spans="1:8" ht="12.75">
      <c r="A19" s="4" t="s">
        <v>10</v>
      </c>
      <c r="B19" s="5" t="s">
        <v>51</v>
      </c>
      <c r="C19" s="4" t="s">
        <v>52</v>
      </c>
      <c r="D19" s="16">
        <v>45.4545</v>
      </c>
      <c r="E19" s="16">
        <v>52</v>
      </c>
      <c r="F19" s="16">
        <v>64.6154</v>
      </c>
      <c r="G19" s="16">
        <v>73.1707</v>
      </c>
      <c r="H19" s="16">
        <v>69.3548</v>
      </c>
    </row>
    <row r="20" spans="1:8" ht="12.75">
      <c r="A20" s="4" t="s">
        <v>10</v>
      </c>
      <c r="B20" s="5" t="s">
        <v>53</v>
      </c>
      <c r="C20" s="4" t="s">
        <v>54</v>
      </c>
      <c r="D20" s="16">
        <v>57.6577</v>
      </c>
      <c r="E20" s="16">
        <v>61.2686</v>
      </c>
      <c r="F20" s="16">
        <v>71.961</v>
      </c>
      <c r="G20" s="16">
        <v>70.1768</v>
      </c>
      <c r="H20" s="16">
        <v>66.5647</v>
      </c>
    </row>
    <row r="21" spans="1:8" ht="12.75">
      <c r="A21" s="4" t="s">
        <v>10</v>
      </c>
      <c r="B21" s="5" t="s">
        <v>55</v>
      </c>
      <c r="C21" s="4" t="s">
        <v>56</v>
      </c>
      <c r="D21" s="16">
        <v>48.6111</v>
      </c>
      <c r="E21" s="16">
        <v>66.0377</v>
      </c>
      <c r="F21" s="16">
        <v>44</v>
      </c>
      <c r="G21" s="16">
        <v>61.8357</v>
      </c>
      <c r="H21" s="16">
        <v>61.2903</v>
      </c>
    </row>
    <row r="22" spans="1:8" ht="12.75">
      <c r="A22" s="4" t="s">
        <v>10</v>
      </c>
      <c r="B22" s="5" t="s">
        <v>57</v>
      </c>
      <c r="C22" s="4" t="s">
        <v>58</v>
      </c>
      <c r="D22" s="16">
        <v>48.5294</v>
      </c>
      <c r="E22" s="16">
        <v>61.1111</v>
      </c>
      <c r="F22" s="16">
        <v>63.9241</v>
      </c>
      <c r="G22" s="16">
        <v>64.7887</v>
      </c>
      <c r="H22" s="16">
        <v>63.3333</v>
      </c>
    </row>
    <row r="23" spans="1:8" ht="12.75">
      <c r="A23" s="4" t="s">
        <v>10</v>
      </c>
      <c r="B23" s="5" t="s">
        <v>59</v>
      </c>
      <c r="C23" s="4" t="s">
        <v>60</v>
      </c>
      <c r="D23" s="16">
        <v>50</v>
      </c>
      <c r="E23" s="16">
        <v>62.8571</v>
      </c>
      <c r="F23" s="16">
        <v>71.6312</v>
      </c>
      <c r="G23" s="16">
        <v>71.618</v>
      </c>
      <c r="H23" s="16">
        <v>71.8213</v>
      </c>
    </row>
    <row r="24" spans="1:8" ht="12.75">
      <c r="A24" s="4" t="s">
        <v>10</v>
      </c>
      <c r="B24" s="5" t="s">
        <v>61</v>
      </c>
      <c r="C24" s="4" t="s">
        <v>62</v>
      </c>
      <c r="D24" s="16">
        <v>44.186</v>
      </c>
      <c r="E24" s="16">
        <v>55.3073</v>
      </c>
      <c r="F24" s="16">
        <v>59.1054</v>
      </c>
      <c r="G24" s="16">
        <v>54.5961</v>
      </c>
      <c r="H24" s="16">
        <v>54.4</v>
      </c>
    </row>
    <row r="25" spans="1:8" ht="12.75">
      <c r="A25" s="4" t="s">
        <v>10</v>
      </c>
      <c r="B25" s="5" t="s">
        <v>63</v>
      </c>
      <c r="C25" s="4" t="s">
        <v>64</v>
      </c>
      <c r="D25" s="16">
        <v>52.8169</v>
      </c>
      <c r="E25" s="16">
        <v>65.4545</v>
      </c>
      <c r="F25" s="16">
        <v>61.0922</v>
      </c>
      <c r="G25" s="16">
        <v>65.2874</v>
      </c>
      <c r="H25" s="16">
        <v>65.0284</v>
      </c>
    </row>
    <row r="26" spans="1:8" ht="12.75">
      <c r="A26" s="4" t="s">
        <v>10</v>
      </c>
      <c r="B26" s="5" t="s">
        <v>65</v>
      </c>
      <c r="C26" s="4" t="s">
        <v>66</v>
      </c>
      <c r="D26" s="16">
        <v>60.6061</v>
      </c>
      <c r="E26" s="16">
        <v>81.746</v>
      </c>
      <c r="F26" s="16">
        <v>77.6119</v>
      </c>
      <c r="G26" s="16">
        <v>70.1124</v>
      </c>
      <c r="H26" s="16">
        <v>69.0583</v>
      </c>
    </row>
    <row r="27" spans="1:8" ht="12.75">
      <c r="A27" s="4" t="s">
        <v>10</v>
      </c>
      <c r="B27" s="5" t="s">
        <v>67</v>
      </c>
      <c r="C27" s="4" t="s">
        <v>68</v>
      </c>
      <c r="D27" s="16">
        <v>27.4074</v>
      </c>
      <c r="E27" s="16">
        <v>38.2114</v>
      </c>
      <c r="F27" s="16">
        <v>64.5933</v>
      </c>
      <c r="G27" s="16">
        <v>70.9475</v>
      </c>
      <c r="H27" s="16">
        <v>68.1074</v>
      </c>
    </row>
    <row r="28" spans="1:8" ht="12.75">
      <c r="A28" s="4" t="s">
        <v>10</v>
      </c>
      <c r="B28" s="5" t="s">
        <v>69</v>
      </c>
      <c r="C28" s="4" t="s">
        <v>70</v>
      </c>
      <c r="D28" s="16">
        <v>65.5367</v>
      </c>
      <c r="E28" s="16">
        <v>70.1389</v>
      </c>
      <c r="F28" s="16">
        <v>68.9243</v>
      </c>
      <c r="G28" s="16">
        <v>63.3452</v>
      </c>
      <c r="H28" s="16">
        <v>64.3678</v>
      </c>
    </row>
    <row r="29" spans="1:8" ht="12.75">
      <c r="A29" s="4" t="s">
        <v>10</v>
      </c>
      <c r="B29" s="5" t="s">
        <v>71</v>
      </c>
      <c r="C29" s="4" t="s">
        <v>72</v>
      </c>
      <c r="D29" s="16">
        <v>50</v>
      </c>
      <c r="E29" s="16">
        <v>66.6667</v>
      </c>
      <c r="F29" s="16">
        <v>57.2414</v>
      </c>
      <c r="G29" s="16">
        <v>60.8696</v>
      </c>
      <c r="H29" s="16">
        <v>62.2685</v>
      </c>
    </row>
    <row r="30" spans="1:8" ht="12.75">
      <c r="A30" s="4" t="s">
        <v>10</v>
      </c>
      <c r="B30" s="5" t="s">
        <v>73</v>
      </c>
      <c r="C30" s="4" t="s">
        <v>74</v>
      </c>
      <c r="D30" s="16">
        <v>72</v>
      </c>
      <c r="E30" s="16">
        <v>67.5</v>
      </c>
      <c r="F30" s="16">
        <v>66.3043</v>
      </c>
      <c r="G30" s="16">
        <v>71.9577</v>
      </c>
      <c r="H30" s="16">
        <v>64.1791</v>
      </c>
    </row>
    <row r="31" spans="1:8" ht="12.75">
      <c r="A31" s="4" t="s">
        <v>10</v>
      </c>
      <c r="B31" s="5" t="s">
        <v>75</v>
      </c>
      <c r="C31" s="4" t="s">
        <v>76</v>
      </c>
      <c r="D31" s="16">
        <v>47.6923</v>
      </c>
      <c r="E31" s="16">
        <v>55.2632</v>
      </c>
      <c r="F31" s="16">
        <v>52.6786</v>
      </c>
      <c r="G31" s="16">
        <v>54.3689</v>
      </c>
      <c r="H31" s="16">
        <v>64.486</v>
      </c>
    </row>
    <row r="32" spans="1:8" ht="12.75">
      <c r="A32" s="4" t="s">
        <v>10</v>
      </c>
      <c r="B32" s="5" t="s">
        <v>77</v>
      </c>
      <c r="C32" s="4" t="s">
        <v>78</v>
      </c>
      <c r="D32" s="16">
        <v>56.6802</v>
      </c>
      <c r="E32" s="16">
        <v>62.7491</v>
      </c>
      <c r="F32" s="16">
        <v>62.313</v>
      </c>
      <c r="G32" s="16">
        <v>61.1277</v>
      </c>
      <c r="H32" s="16">
        <v>62.1749</v>
      </c>
    </row>
    <row r="33" spans="1:8" ht="12.75">
      <c r="A33" s="4" t="s">
        <v>10</v>
      </c>
      <c r="B33" s="5" t="s">
        <v>79</v>
      </c>
      <c r="C33" s="4" t="s">
        <v>80</v>
      </c>
      <c r="D33" s="16">
        <v>44.6809</v>
      </c>
      <c r="E33" s="16">
        <v>48.6486</v>
      </c>
      <c r="F33" s="16">
        <v>77.8547</v>
      </c>
      <c r="G33" s="16">
        <v>75.1873</v>
      </c>
      <c r="H33" s="16">
        <v>69.0585</v>
      </c>
    </row>
    <row r="34" spans="1:8" ht="12.75">
      <c r="A34" s="4" t="s">
        <v>10</v>
      </c>
      <c r="B34" s="5" t="s">
        <v>81</v>
      </c>
      <c r="C34" s="4" t="s">
        <v>82</v>
      </c>
      <c r="D34" s="16">
        <v>48.1481</v>
      </c>
      <c r="E34" s="16">
        <v>64.5161</v>
      </c>
      <c r="F34" s="16">
        <v>63.6364</v>
      </c>
      <c r="G34" s="16">
        <v>53.8462</v>
      </c>
      <c r="H34" s="16">
        <v>81.4565</v>
      </c>
    </row>
    <row r="35" spans="1:8" ht="12.75">
      <c r="A35" s="4" t="s">
        <v>10</v>
      </c>
      <c r="B35" s="5" t="s">
        <v>83</v>
      </c>
      <c r="C35" s="4" t="s">
        <v>84</v>
      </c>
      <c r="D35" s="16">
        <v>42.1296</v>
      </c>
      <c r="E35" s="16">
        <v>49.697</v>
      </c>
      <c r="F35" s="16">
        <v>64.1509</v>
      </c>
      <c r="G35" s="16">
        <v>64.4825</v>
      </c>
      <c r="H35" s="16">
        <v>64.9671</v>
      </c>
    </row>
    <row r="36" spans="1:8" ht="12.75">
      <c r="A36" s="4" t="s">
        <v>10</v>
      </c>
      <c r="B36" s="5" t="s">
        <v>85</v>
      </c>
      <c r="C36" s="4" t="s">
        <v>86</v>
      </c>
      <c r="D36" s="16">
        <v>55.5556</v>
      </c>
      <c r="E36" s="16">
        <v>70.5637</v>
      </c>
      <c r="F36" s="16">
        <v>71.2857</v>
      </c>
      <c r="G36" s="16">
        <v>71.1148</v>
      </c>
      <c r="H36" s="16">
        <v>66.8158</v>
      </c>
    </row>
    <row r="37" spans="1:8" ht="12.75">
      <c r="A37" s="4" t="s">
        <v>10</v>
      </c>
      <c r="B37" s="5" t="s">
        <v>87</v>
      </c>
      <c r="C37" s="4" t="s">
        <v>88</v>
      </c>
      <c r="D37" s="16">
        <v>55.1181</v>
      </c>
      <c r="E37" s="16">
        <v>63.1016</v>
      </c>
      <c r="F37" s="16">
        <v>65.529</v>
      </c>
      <c r="G37" s="16">
        <v>70.0136</v>
      </c>
      <c r="H37" s="16">
        <v>67.827</v>
      </c>
    </row>
    <row r="38" spans="1:8" ht="12.75">
      <c r="A38" s="4" t="s">
        <v>10</v>
      </c>
      <c r="B38" s="5" t="s">
        <v>89</v>
      </c>
      <c r="C38" s="4" t="s">
        <v>90</v>
      </c>
      <c r="D38" s="16">
        <v>56.25</v>
      </c>
      <c r="E38" s="16">
        <v>56.0976</v>
      </c>
      <c r="F38" s="16">
        <v>68.5714</v>
      </c>
      <c r="G38" s="16">
        <v>70.8333</v>
      </c>
      <c r="H38" s="16">
        <v>80.1402</v>
      </c>
    </row>
    <row r="39" spans="1:8" ht="12.75">
      <c r="A39" s="4" t="s">
        <v>10</v>
      </c>
      <c r="B39" s="5" t="s">
        <v>91</v>
      </c>
      <c r="C39" s="4" t="s">
        <v>92</v>
      </c>
      <c r="D39" s="16">
        <v>59.1125</v>
      </c>
      <c r="E39" s="16">
        <v>68.0758</v>
      </c>
      <c r="F39" s="16">
        <v>70.3096</v>
      </c>
      <c r="G39" s="16">
        <v>71.7548</v>
      </c>
      <c r="H39" s="16">
        <v>70.3603</v>
      </c>
    </row>
    <row r="40" spans="1:8" ht="12.75">
      <c r="A40" s="4" t="s">
        <v>10</v>
      </c>
      <c r="B40" s="5" t="s">
        <v>93</v>
      </c>
      <c r="C40" s="4" t="s">
        <v>94</v>
      </c>
      <c r="D40" s="16">
        <v>57.8579</v>
      </c>
      <c r="E40" s="16">
        <v>63.1411</v>
      </c>
      <c r="F40" s="16">
        <v>66.2216</v>
      </c>
      <c r="G40" s="16">
        <v>67.95</v>
      </c>
      <c r="H40" s="16">
        <v>65.2048</v>
      </c>
    </row>
    <row r="41" spans="1:8" ht="12.75">
      <c r="A41" s="4" t="s">
        <v>10</v>
      </c>
      <c r="B41" s="5" t="s">
        <v>95</v>
      </c>
      <c r="C41" s="4" t="s">
        <v>96</v>
      </c>
      <c r="D41" s="16">
        <v>57.5935</v>
      </c>
      <c r="E41" s="16">
        <v>62.6817</v>
      </c>
      <c r="F41" s="16">
        <v>60.4242</v>
      </c>
      <c r="G41" s="16">
        <v>62.7634</v>
      </c>
      <c r="H41" s="16">
        <v>62.0215</v>
      </c>
    </row>
    <row r="42" spans="1:8" ht="12.75">
      <c r="A42" s="6" t="s">
        <v>10</v>
      </c>
      <c r="B42" s="7" t="s">
        <v>97</v>
      </c>
      <c r="C42" s="6" t="s">
        <v>98</v>
      </c>
      <c r="D42" s="17">
        <v>59.3344</v>
      </c>
      <c r="E42" s="17">
        <v>64.0492</v>
      </c>
      <c r="F42" s="17">
        <v>60.4351</v>
      </c>
      <c r="G42" s="17">
        <v>62.4244</v>
      </c>
      <c r="H42" s="17">
        <v>62.8664</v>
      </c>
    </row>
    <row r="43" s="1" customFormat="1" ht="12.75"/>
    <row r="44" spans="3:8" s="1" customFormat="1" ht="12.75">
      <c r="C44" t="s">
        <v>104</v>
      </c>
      <c r="D44" s="20"/>
      <c r="E44" s="20"/>
      <c r="F44" s="20"/>
      <c r="G44" s="20"/>
      <c r="H44" s="20"/>
    </row>
    <row r="45" spans="3:8" s="1" customFormat="1" ht="12.75">
      <c r="C45" s="20"/>
      <c r="D45" s="20"/>
      <c r="E45" s="20"/>
      <c r="F45" s="20"/>
      <c r="G45" s="20"/>
      <c r="H45" s="20"/>
    </row>
    <row r="46" spans="4:7" ht="12.75">
      <c r="D46" s="14"/>
      <c r="E46" s="14"/>
      <c r="F46" s="14"/>
      <c r="G46" s="14"/>
    </row>
    <row r="47" ht="12.75">
      <c r="E47" s="14"/>
    </row>
    <row r="48" spans="5:7" ht="12.75">
      <c r="E48" s="14"/>
      <c r="F48" s="14"/>
      <c r="G48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38</v>
      </c>
      <c r="D3" s="8"/>
    </row>
    <row r="4" spans="1:8" s="1" customFormat="1" ht="24.75" customHeight="1">
      <c r="A4" s="25" t="s">
        <v>0</v>
      </c>
      <c r="B4" s="27" t="s">
        <v>9</v>
      </c>
      <c r="C4" s="25" t="s">
        <v>5</v>
      </c>
      <c r="D4" s="29" t="s">
        <v>39</v>
      </c>
      <c r="E4" s="30"/>
      <c r="F4" s="30"/>
      <c r="G4" s="30"/>
      <c r="H4" s="31"/>
    </row>
    <row r="5" spans="1:8" s="1" customFormat="1" ht="12.75">
      <c r="A5" s="26"/>
      <c r="B5" s="28"/>
      <c r="C5" s="26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18">
        <v>11</v>
      </c>
      <c r="C6" s="3" t="s">
        <v>6</v>
      </c>
      <c r="D6" s="15">
        <v>2.8608</v>
      </c>
      <c r="E6" s="15">
        <v>4.2101</v>
      </c>
      <c r="F6" s="15">
        <v>7.5269</v>
      </c>
      <c r="G6" s="15">
        <v>8.8551</v>
      </c>
      <c r="H6" s="15">
        <v>11.5619</v>
      </c>
    </row>
    <row r="7" spans="1:8" s="1" customFormat="1" ht="12.75">
      <c r="A7" s="4"/>
      <c r="B7" s="5"/>
      <c r="C7" s="4"/>
      <c r="D7" s="16"/>
      <c r="E7" s="16"/>
      <c r="F7" s="16"/>
      <c r="G7" s="16"/>
      <c r="H7" s="16"/>
    </row>
    <row r="8" spans="1:8" ht="12.75">
      <c r="A8" s="4" t="s">
        <v>3</v>
      </c>
      <c r="B8" s="5" t="s">
        <v>2</v>
      </c>
      <c r="C8" s="4" t="s">
        <v>7</v>
      </c>
      <c r="D8" s="16">
        <v>2.8377</v>
      </c>
      <c r="E8" s="16">
        <v>4.1821</v>
      </c>
      <c r="F8" s="16">
        <v>7.5037</v>
      </c>
      <c r="G8" s="16">
        <v>8.8137</v>
      </c>
      <c r="H8" s="16">
        <v>11.498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4</v>
      </c>
      <c r="B10" s="5"/>
      <c r="C10" s="4" t="s">
        <v>43</v>
      </c>
      <c r="D10" s="16">
        <v>2.7746</v>
      </c>
      <c r="E10" s="16">
        <v>4.1305</v>
      </c>
      <c r="F10" s="16">
        <v>7.3562</v>
      </c>
      <c r="G10" s="16">
        <v>8.8197</v>
      </c>
      <c r="H10" s="16">
        <v>11.9815</v>
      </c>
    </row>
    <row r="11" spans="1:8" ht="12.75">
      <c r="A11" s="4"/>
      <c r="B11" s="5"/>
      <c r="C11" s="4"/>
      <c r="D11" s="16"/>
      <c r="E11" s="16"/>
      <c r="F11" s="16"/>
      <c r="G11" s="16"/>
      <c r="H11" s="16"/>
    </row>
    <row r="12" spans="1:8" ht="12.75">
      <c r="A12" s="4" t="s">
        <v>8</v>
      </c>
      <c r="B12" s="5"/>
      <c r="C12" s="4" t="s">
        <v>44</v>
      </c>
      <c r="D12" s="16">
        <v>2.9664</v>
      </c>
      <c r="E12" s="16">
        <v>3.6093</v>
      </c>
      <c r="F12" s="16">
        <v>6.8836</v>
      </c>
      <c r="G12" s="16">
        <v>8.0171</v>
      </c>
      <c r="H12" s="16">
        <v>10.5147</v>
      </c>
    </row>
    <row r="13" spans="1:8" ht="12.75">
      <c r="A13" s="4"/>
      <c r="B13" s="5"/>
      <c r="C13" s="4"/>
      <c r="D13" s="16"/>
      <c r="E13" s="16"/>
      <c r="F13" s="16"/>
      <c r="G13" s="16"/>
      <c r="H13" s="16"/>
    </row>
    <row r="14" spans="1:8" ht="25.5">
      <c r="A14" s="19" t="s">
        <v>46</v>
      </c>
      <c r="B14" s="5"/>
      <c r="C14" s="4" t="s">
        <v>46</v>
      </c>
      <c r="D14" s="16">
        <v>3.0832</v>
      </c>
      <c r="E14" s="16">
        <v>3.6153</v>
      </c>
      <c r="F14" s="16">
        <v>7.0455</v>
      </c>
      <c r="G14" s="16">
        <v>8.6306</v>
      </c>
      <c r="H14" s="16">
        <v>11.5485</v>
      </c>
    </row>
    <row r="15" spans="1:8" ht="25.5">
      <c r="A15" s="19" t="s">
        <v>45</v>
      </c>
      <c r="B15" s="5"/>
      <c r="C15" s="4" t="s">
        <v>45</v>
      </c>
      <c r="D15" s="16">
        <v>2.6338</v>
      </c>
      <c r="E15" s="16">
        <v>3.5921</v>
      </c>
      <c r="F15" s="16">
        <v>6.2331</v>
      </c>
      <c r="G15" s="16">
        <v>5.3447</v>
      </c>
      <c r="H15" s="16">
        <v>7.536</v>
      </c>
    </row>
    <row r="16" spans="1:8" ht="12.75">
      <c r="A16" s="4"/>
      <c r="B16" s="5"/>
      <c r="C16" s="4"/>
      <c r="D16" s="16"/>
      <c r="E16" s="16"/>
      <c r="F16" s="16"/>
      <c r="G16" s="16"/>
      <c r="H16" s="16"/>
    </row>
    <row r="17" spans="1:8" ht="12.75">
      <c r="A17" s="4" t="s">
        <v>10</v>
      </c>
      <c r="B17" s="5" t="s">
        <v>47</v>
      </c>
      <c r="C17" s="4" t="s">
        <v>48</v>
      </c>
      <c r="D17" s="16">
        <v>0</v>
      </c>
      <c r="E17" s="16">
        <v>4.5455</v>
      </c>
      <c r="F17" s="16">
        <v>5.8824</v>
      </c>
      <c r="G17" s="16">
        <v>7.0423</v>
      </c>
      <c r="H17" s="16">
        <v>5.8027</v>
      </c>
    </row>
    <row r="18" spans="1:8" ht="12.75">
      <c r="A18" s="4" t="s">
        <v>10</v>
      </c>
      <c r="B18" s="5" t="s">
        <v>49</v>
      </c>
      <c r="C18" s="4" t="s">
        <v>50</v>
      </c>
      <c r="D18" s="16">
        <v>2.9851</v>
      </c>
      <c r="E18" s="16">
        <v>4.3478</v>
      </c>
      <c r="F18" s="16">
        <v>10.5263</v>
      </c>
      <c r="G18" s="16">
        <v>8.6022</v>
      </c>
      <c r="H18" s="16">
        <v>6.1563</v>
      </c>
    </row>
    <row r="19" spans="1:8" ht="12.75">
      <c r="A19" s="4" t="s">
        <v>10</v>
      </c>
      <c r="B19" s="5" t="s">
        <v>51</v>
      </c>
      <c r="C19" s="4" t="s">
        <v>52</v>
      </c>
      <c r="D19" s="16">
        <v>10</v>
      </c>
      <c r="E19" s="16">
        <v>3.8462</v>
      </c>
      <c r="F19" s="16">
        <v>9.5238</v>
      </c>
      <c r="G19" s="16">
        <v>5</v>
      </c>
      <c r="H19" s="16">
        <v>6.9767</v>
      </c>
    </row>
    <row r="20" spans="1:8" ht="12.75">
      <c r="A20" s="4" t="s">
        <v>10</v>
      </c>
      <c r="B20" s="5" t="s">
        <v>53</v>
      </c>
      <c r="C20" s="4" t="s">
        <v>54</v>
      </c>
      <c r="D20" s="16">
        <v>2.3438</v>
      </c>
      <c r="E20" s="16">
        <v>3.5242</v>
      </c>
      <c r="F20" s="16">
        <v>6.7196</v>
      </c>
      <c r="G20" s="16">
        <v>7.4115</v>
      </c>
      <c r="H20" s="16">
        <v>11.1111</v>
      </c>
    </row>
    <row r="21" spans="1:8" ht="12.75">
      <c r="A21" s="4" t="s">
        <v>10</v>
      </c>
      <c r="B21" s="5" t="s">
        <v>55</v>
      </c>
      <c r="C21" s="4" t="s">
        <v>56</v>
      </c>
      <c r="D21" s="16">
        <v>2.8571</v>
      </c>
      <c r="E21" s="16">
        <v>5.7143</v>
      </c>
      <c r="F21" s="16">
        <v>0</v>
      </c>
      <c r="G21" s="16">
        <v>3.9063</v>
      </c>
      <c r="H21" s="16">
        <v>7.6555</v>
      </c>
    </row>
    <row r="22" spans="1:8" ht="12.75">
      <c r="A22" s="4" t="s">
        <v>10</v>
      </c>
      <c r="B22" s="5" t="s">
        <v>57</v>
      </c>
      <c r="C22" s="4" t="s">
        <v>58</v>
      </c>
      <c r="D22" s="16">
        <v>3.0303</v>
      </c>
      <c r="E22" s="16">
        <v>4.5455</v>
      </c>
      <c r="F22" s="16">
        <v>2.9703</v>
      </c>
      <c r="G22" s="16">
        <v>4.3478</v>
      </c>
      <c r="H22" s="16">
        <v>4.7847</v>
      </c>
    </row>
    <row r="23" spans="1:8" ht="12.75">
      <c r="A23" s="4" t="s">
        <v>10</v>
      </c>
      <c r="B23" s="5" t="s">
        <v>59</v>
      </c>
      <c r="C23" s="4" t="s">
        <v>60</v>
      </c>
      <c r="D23" s="16">
        <v>0</v>
      </c>
      <c r="E23" s="16">
        <v>4.5455</v>
      </c>
      <c r="F23" s="16">
        <v>0.9901</v>
      </c>
      <c r="G23" s="16">
        <v>4.0741</v>
      </c>
      <c r="H23" s="16">
        <v>7.4163</v>
      </c>
    </row>
    <row r="24" spans="1:8" ht="12.75">
      <c r="A24" s="4" t="s">
        <v>10</v>
      </c>
      <c r="B24" s="5" t="s">
        <v>61</v>
      </c>
      <c r="C24" s="4" t="s">
        <v>62</v>
      </c>
      <c r="D24" s="16">
        <v>0</v>
      </c>
      <c r="E24" s="16">
        <v>2.0202</v>
      </c>
      <c r="F24" s="16">
        <v>3.2432</v>
      </c>
      <c r="G24" s="16">
        <v>3.5714</v>
      </c>
      <c r="H24" s="16">
        <v>7.3529</v>
      </c>
    </row>
    <row r="25" spans="1:8" ht="12.75">
      <c r="A25" s="4" t="s">
        <v>10</v>
      </c>
      <c r="B25" s="5" t="s">
        <v>63</v>
      </c>
      <c r="C25" s="4" t="s">
        <v>64</v>
      </c>
      <c r="D25" s="16">
        <v>2.6667</v>
      </c>
      <c r="E25" s="16">
        <v>2.7778</v>
      </c>
      <c r="F25" s="16">
        <v>5.0279</v>
      </c>
      <c r="G25" s="16">
        <v>6.338</v>
      </c>
      <c r="H25" s="16">
        <v>8.4302</v>
      </c>
    </row>
    <row r="26" spans="1:8" ht="12.75">
      <c r="A26" s="4" t="s">
        <v>10</v>
      </c>
      <c r="B26" s="5" t="s">
        <v>65</v>
      </c>
      <c r="C26" s="4" t="s">
        <v>66</v>
      </c>
      <c r="D26" s="16">
        <v>0</v>
      </c>
      <c r="E26" s="16">
        <v>3.8835</v>
      </c>
      <c r="F26" s="16">
        <v>5.2885</v>
      </c>
      <c r="G26" s="16">
        <v>7.3718</v>
      </c>
      <c r="H26" s="16">
        <v>10.3896</v>
      </c>
    </row>
    <row r="27" spans="1:8" ht="12.75">
      <c r="A27" s="4" t="s">
        <v>10</v>
      </c>
      <c r="B27" s="5" t="s">
        <v>67</v>
      </c>
      <c r="C27" s="4" t="s">
        <v>68</v>
      </c>
      <c r="D27" s="16">
        <v>0</v>
      </c>
      <c r="E27" s="16">
        <v>2.1277</v>
      </c>
      <c r="F27" s="16">
        <v>2.5926</v>
      </c>
      <c r="G27" s="16">
        <v>6.0759</v>
      </c>
      <c r="H27" s="16">
        <v>8.8622</v>
      </c>
    </row>
    <row r="28" spans="1:8" ht="12.75">
      <c r="A28" s="4" t="s">
        <v>10</v>
      </c>
      <c r="B28" s="5" t="s">
        <v>69</v>
      </c>
      <c r="C28" s="4" t="s">
        <v>70</v>
      </c>
      <c r="D28" s="16">
        <v>0</v>
      </c>
      <c r="E28" s="16">
        <v>1.9802</v>
      </c>
      <c r="F28" s="16">
        <v>2.3121</v>
      </c>
      <c r="G28" s="16">
        <v>2.809</v>
      </c>
      <c r="H28" s="16">
        <v>5.8036</v>
      </c>
    </row>
    <row r="29" spans="1:8" ht="12.75">
      <c r="A29" s="4" t="s">
        <v>10</v>
      </c>
      <c r="B29" s="5" t="s">
        <v>71</v>
      </c>
      <c r="C29" s="4" t="s">
        <v>72</v>
      </c>
      <c r="D29" s="16">
        <v>4.2553</v>
      </c>
      <c r="E29" s="16">
        <v>3.125</v>
      </c>
      <c r="F29" s="16">
        <v>6.0241</v>
      </c>
      <c r="G29" s="16">
        <v>8.9286</v>
      </c>
      <c r="H29" s="16">
        <v>9.6654</v>
      </c>
    </row>
    <row r="30" spans="1:8" ht="12.75">
      <c r="A30" s="4" t="s">
        <v>10</v>
      </c>
      <c r="B30" s="5" t="s">
        <v>73</v>
      </c>
      <c r="C30" s="4" t="s">
        <v>74</v>
      </c>
      <c r="D30" s="16">
        <v>0</v>
      </c>
      <c r="E30" s="16">
        <v>0</v>
      </c>
      <c r="F30" s="16">
        <v>11.4754</v>
      </c>
      <c r="G30" s="16">
        <v>1.4706</v>
      </c>
      <c r="H30" s="16">
        <v>5.814</v>
      </c>
    </row>
    <row r="31" spans="1:8" ht="12.75">
      <c r="A31" s="4" t="s">
        <v>10</v>
      </c>
      <c r="B31" s="5" t="s">
        <v>75</v>
      </c>
      <c r="C31" s="4" t="s">
        <v>76</v>
      </c>
      <c r="D31" s="16">
        <v>3.2258</v>
      </c>
      <c r="E31" s="16">
        <v>2.381</v>
      </c>
      <c r="F31" s="16">
        <v>8.4746</v>
      </c>
      <c r="G31" s="16">
        <v>5.3571</v>
      </c>
      <c r="H31" s="16">
        <v>2.8986</v>
      </c>
    </row>
    <row r="32" spans="1:8" ht="12.75">
      <c r="A32" s="4" t="s">
        <v>10</v>
      </c>
      <c r="B32" s="5" t="s">
        <v>77</v>
      </c>
      <c r="C32" s="4" t="s">
        <v>78</v>
      </c>
      <c r="D32" s="16">
        <v>2.9167</v>
      </c>
      <c r="E32" s="16">
        <v>3.8885</v>
      </c>
      <c r="F32" s="16">
        <v>7.0175</v>
      </c>
      <c r="G32" s="16">
        <v>6.6519</v>
      </c>
      <c r="H32" s="16">
        <v>9.8133</v>
      </c>
    </row>
    <row r="33" spans="1:8" ht="12.75">
      <c r="A33" s="4" t="s">
        <v>10</v>
      </c>
      <c r="B33" s="5" t="s">
        <v>79</v>
      </c>
      <c r="C33" s="4" t="s">
        <v>80</v>
      </c>
      <c r="D33" s="16">
        <v>9.5238</v>
      </c>
      <c r="E33" s="16">
        <v>11.1111</v>
      </c>
      <c r="F33" s="16">
        <v>5.3333</v>
      </c>
      <c r="G33" s="16">
        <v>10.9424</v>
      </c>
      <c r="H33" s="16">
        <v>13.5239</v>
      </c>
    </row>
    <row r="34" spans="1:8" ht="12.75">
      <c r="A34" s="4" t="s">
        <v>10</v>
      </c>
      <c r="B34" s="5" t="s">
        <v>81</v>
      </c>
      <c r="C34" s="4" t="s">
        <v>82</v>
      </c>
      <c r="D34" s="16">
        <v>0</v>
      </c>
      <c r="E34" s="16">
        <v>0</v>
      </c>
      <c r="F34" s="16">
        <v>7.1429</v>
      </c>
      <c r="G34" s="16">
        <v>5.7143</v>
      </c>
      <c r="H34" s="16">
        <v>4.2396</v>
      </c>
    </row>
    <row r="35" spans="1:8" ht="12.75">
      <c r="A35" s="4" t="s">
        <v>10</v>
      </c>
      <c r="B35" s="5" t="s">
        <v>83</v>
      </c>
      <c r="C35" s="4" t="s">
        <v>84</v>
      </c>
      <c r="D35" s="16">
        <v>1.0989</v>
      </c>
      <c r="E35" s="16">
        <v>4.878</v>
      </c>
      <c r="F35" s="16">
        <v>8.8235</v>
      </c>
      <c r="G35" s="16">
        <v>3.2333</v>
      </c>
      <c r="H35" s="16">
        <v>8.1013</v>
      </c>
    </row>
    <row r="36" spans="1:8" ht="12.75">
      <c r="A36" s="4" t="s">
        <v>10</v>
      </c>
      <c r="B36" s="5" t="s">
        <v>85</v>
      </c>
      <c r="C36" s="4" t="s">
        <v>86</v>
      </c>
      <c r="D36" s="16">
        <v>4.2857</v>
      </c>
      <c r="E36" s="16">
        <v>2.071</v>
      </c>
      <c r="F36" s="16">
        <v>7.682</v>
      </c>
      <c r="G36" s="16">
        <v>8.5337</v>
      </c>
      <c r="H36" s="16">
        <v>13.044</v>
      </c>
    </row>
    <row r="37" spans="1:8" ht="12.75">
      <c r="A37" s="4" t="s">
        <v>10</v>
      </c>
      <c r="B37" s="5" t="s">
        <v>87</v>
      </c>
      <c r="C37" s="4" t="s">
        <v>88</v>
      </c>
      <c r="D37" s="16">
        <v>2.8571</v>
      </c>
      <c r="E37" s="16">
        <v>2.5424</v>
      </c>
      <c r="F37" s="16">
        <v>4.6875</v>
      </c>
      <c r="G37" s="16">
        <v>2.1318</v>
      </c>
      <c r="H37" s="16">
        <v>7.9005</v>
      </c>
    </row>
    <row r="38" spans="1:8" ht="12.75">
      <c r="A38" s="4" t="s">
        <v>10</v>
      </c>
      <c r="B38" s="5" t="s">
        <v>89</v>
      </c>
      <c r="C38" s="4" t="s">
        <v>90</v>
      </c>
      <c r="D38" s="16">
        <v>3.7037</v>
      </c>
      <c r="E38" s="16">
        <v>4.3478</v>
      </c>
      <c r="F38" s="16">
        <v>6.25</v>
      </c>
      <c r="G38" s="16">
        <v>2.9412</v>
      </c>
      <c r="H38" s="16">
        <v>2.9155</v>
      </c>
    </row>
    <row r="39" spans="1:8" ht="12.75">
      <c r="A39" s="4" t="s">
        <v>10</v>
      </c>
      <c r="B39" s="5" t="s">
        <v>91</v>
      </c>
      <c r="C39" s="4" t="s">
        <v>92</v>
      </c>
      <c r="D39" s="16">
        <v>2.9491</v>
      </c>
      <c r="E39" s="16">
        <v>2.7837</v>
      </c>
      <c r="F39" s="16">
        <v>6.5377</v>
      </c>
      <c r="G39" s="16">
        <v>8.9892</v>
      </c>
      <c r="H39" s="16">
        <v>13.0176</v>
      </c>
    </row>
    <row r="40" spans="1:8" ht="12.75">
      <c r="A40" s="4" t="s">
        <v>10</v>
      </c>
      <c r="B40" s="5" t="s">
        <v>93</v>
      </c>
      <c r="C40" s="4" t="s">
        <v>94</v>
      </c>
      <c r="D40" s="16">
        <v>3.8912</v>
      </c>
      <c r="E40" s="16">
        <v>4.5034</v>
      </c>
      <c r="F40" s="16">
        <v>7.8259</v>
      </c>
      <c r="G40" s="16">
        <v>8.9498</v>
      </c>
      <c r="H40" s="16">
        <v>11.8075</v>
      </c>
    </row>
    <row r="41" spans="1:8" ht="12.75">
      <c r="A41" s="4" t="s">
        <v>10</v>
      </c>
      <c r="B41" s="5" t="s">
        <v>95</v>
      </c>
      <c r="C41" s="4" t="s">
        <v>96</v>
      </c>
      <c r="D41" s="16">
        <v>2.8951</v>
      </c>
      <c r="E41" s="16">
        <v>3.6942</v>
      </c>
      <c r="F41" s="16">
        <v>6.2252</v>
      </c>
      <c r="G41" s="16">
        <v>5.9429</v>
      </c>
      <c r="H41" s="16">
        <v>6.4429</v>
      </c>
    </row>
    <row r="42" spans="1:8" ht="12.75">
      <c r="A42" s="6" t="s">
        <v>10</v>
      </c>
      <c r="B42" s="7" t="s">
        <v>97</v>
      </c>
      <c r="C42" s="6" t="s">
        <v>98</v>
      </c>
      <c r="D42" s="17">
        <v>2.1873</v>
      </c>
      <c r="E42" s="17">
        <v>2.9542</v>
      </c>
      <c r="F42" s="17">
        <v>6.962</v>
      </c>
      <c r="G42" s="17">
        <v>10.0088</v>
      </c>
      <c r="H42" s="17">
        <v>11.8377</v>
      </c>
    </row>
    <row r="43" s="1" customFormat="1" ht="12.75"/>
    <row r="44" spans="3:8" s="1" customFormat="1" ht="12.75">
      <c r="C44" t="s">
        <v>104</v>
      </c>
      <c r="D44" s="20"/>
      <c r="E44" s="20"/>
      <c r="F44" s="20"/>
      <c r="G44" s="20"/>
      <c r="H44" s="20"/>
    </row>
    <row r="45" spans="3:8" s="1" customFormat="1" ht="12.75">
      <c r="C45" s="20"/>
      <c r="D45" s="20"/>
      <c r="E45" s="20"/>
      <c r="F45" s="20"/>
      <c r="G45" s="20"/>
      <c r="H45" s="20"/>
    </row>
    <row r="46" spans="4:7" ht="12.75">
      <c r="D46" s="14"/>
      <c r="E46" s="14"/>
      <c r="F46" s="14"/>
      <c r="G46" s="14"/>
    </row>
    <row r="47" ht="12.75">
      <c r="E47" s="14"/>
    </row>
    <row r="48" spans="5:7" ht="12.75">
      <c r="E48" s="14"/>
      <c r="F48" s="14"/>
      <c r="G48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3.140625" style="0" customWidth="1"/>
    <col min="4" max="4" width="9.28125" style="0" bestFit="1" customWidth="1"/>
    <col min="5" max="11" width="12.57421875" style="0" customWidth="1"/>
    <col min="12" max="12" width="10.8515625" style="0" customWidth="1"/>
    <col min="13" max="19" width="12.57421875" style="0" customWidth="1"/>
    <col min="20" max="20" width="12.00390625" style="0" customWidth="1"/>
    <col min="21" max="27" width="12.57421875" style="0" customWidth="1"/>
  </cols>
  <sheetData>
    <row r="1" spans="3:12" ht="12.75">
      <c r="C1" s="2" t="s">
        <v>44</v>
      </c>
      <c r="D1" s="2"/>
      <c r="L1" s="2"/>
    </row>
    <row r="3" spans="3:12" ht="12.75">
      <c r="C3" s="8" t="s">
        <v>99</v>
      </c>
      <c r="D3" s="8"/>
      <c r="L3" s="8"/>
    </row>
    <row r="4" spans="1:27" s="1" customFormat="1" ht="12.75">
      <c r="A4" s="25" t="s">
        <v>0</v>
      </c>
      <c r="B4" s="27" t="s">
        <v>9</v>
      </c>
      <c r="C4" s="25" t="s">
        <v>5</v>
      </c>
      <c r="D4" s="32">
        <v>1982</v>
      </c>
      <c r="E4" s="33"/>
      <c r="F4" s="33"/>
      <c r="G4" s="33"/>
      <c r="H4" s="33"/>
      <c r="I4" s="33"/>
      <c r="J4" s="33"/>
      <c r="K4" s="33"/>
      <c r="L4" s="22">
        <v>1990</v>
      </c>
      <c r="M4" s="23"/>
      <c r="N4" s="23"/>
      <c r="O4" s="23"/>
      <c r="P4" s="23"/>
      <c r="Q4" s="23"/>
      <c r="R4" s="23"/>
      <c r="S4" s="23"/>
      <c r="T4" s="22">
        <v>1999</v>
      </c>
      <c r="U4" s="23"/>
      <c r="V4" s="23"/>
      <c r="W4" s="23"/>
      <c r="X4" s="23"/>
      <c r="Y4" s="23"/>
      <c r="Z4" s="23"/>
      <c r="AA4" s="23"/>
    </row>
    <row r="5" spans="1:27" s="1" customFormat="1" ht="51">
      <c r="A5" s="26"/>
      <c r="B5" s="28"/>
      <c r="C5" s="26"/>
      <c r="D5" s="13" t="s">
        <v>11</v>
      </c>
      <c r="E5" s="12" t="s">
        <v>12</v>
      </c>
      <c r="F5" s="12" t="s">
        <v>105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100</v>
      </c>
      <c r="L5" s="13" t="s">
        <v>11</v>
      </c>
      <c r="M5" s="12" t="s">
        <v>12</v>
      </c>
      <c r="N5" s="12" t="s">
        <v>105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100</v>
      </c>
      <c r="T5" s="12" t="s">
        <v>11</v>
      </c>
      <c r="U5" s="12" t="s">
        <v>12</v>
      </c>
      <c r="V5" s="12" t="s">
        <v>105</v>
      </c>
      <c r="W5" s="12" t="s">
        <v>13</v>
      </c>
      <c r="X5" s="12" t="s">
        <v>14</v>
      </c>
      <c r="Y5" s="12" t="s">
        <v>15</v>
      </c>
      <c r="Z5" s="12" t="s">
        <v>16</v>
      </c>
      <c r="AA5" s="12" t="s">
        <v>100</v>
      </c>
    </row>
    <row r="6" spans="1:27" s="1" customFormat="1" ht="12.75">
      <c r="A6" s="3" t="s">
        <v>1</v>
      </c>
      <c r="B6" s="18">
        <v>11</v>
      </c>
      <c r="C6" s="3" t="s">
        <v>6</v>
      </c>
      <c r="D6" s="9">
        <v>4933176</v>
      </c>
      <c r="E6" s="9">
        <v>18148</v>
      </c>
      <c r="F6" s="9">
        <v>300860</v>
      </c>
      <c r="G6" s="9">
        <v>725796</v>
      </c>
      <c r="H6" s="9">
        <v>998116</v>
      </c>
      <c r="I6" s="9">
        <v>1605696</v>
      </c>
      <c r="J6" s="9">
        <v>1233100</v>
      </c>
      <c r="K6" s="9">
        <v>51460</v>
      </c>
      <c r="L6" s="9">
        <v>5342760</v>
      </c>
      <c r="M6" s="9">
        <v>12688</v>
      </c>
      <c r="N6" s="9">
        <v>313125</v>
      </c>
      <c r="O6" s="9">
        <v>1018944</v>
      </c>
      <c r="P6" s="9">
        <v>1184726</v>
      </c>
      <c r="Q6" s="9">
        <v>1586977</v>
      </c>
      <c r="R6" s="9">
        <v>1184007</v>
      </c>
      <c r="S6" s="9">
        <v>42293</v>
      </c>
      <c r="T6" s="9">
        <v>5478898</v>
      </c>
      <c r="U6" s="9">
        <v>8312</v>
      </c>
      <c r="V6" s="9">
        <v>285045</v>
      </c>
      <c r="W6" s="9">
        <v>1156908</v>
      </c>
      <c r="X6" s="9">
        <v>1350976</v>
      </c>
      <c r="Y6" s="9">
        <v>1635726</v>
      </c>
      <c r="Z6" s="9">
        <v>984452</v>
      </c>
      <c r="AA6" s="9">
        <v>57479</v>
      </c>
    </row>
    <row r="7" spans="1:27" s="1" customFormat="1" ht="12.75">
      <c r="A7" s="4"/>
      <c r="B7" s="5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4" t="s">
        <v>3</v>
      </c>
      <c r="B8" s="5" t="s">
        <v>2</v>
      </c>
      <c r="C8" s="4" t="s">
        <v>7</v>
      </c>
      <c r="D8" s="10">
        <f>SUM(E8:K8)</f>
        <v>5005292</v>
      </c>
      <c r="E8" s="10">
        <v>21572</v>
      </c>
      <c r="F8" s="10">
        <v>306752</v>
      </c>
      <c r="G8" s="10">
        <v>733312</v>
      </c>
      <c r="H8" s="10">
        <v>1011088</v>
      </c>
      <c r="I8" s="10">
        <v>1621132</v>
      </c>
      <c r="J8" s="10">
        <v>1259260</v>
      </c>
      <c r="K8" s="10">
        <v>52176</v>
      </c>
      <c r="L8" s="10">
        <f>SUM(M8:S8)</f>
        <v>5436945</v>
      </c>
      <c r="M8" s="10">
        <v>15124</v>
      </c>
      <c r="N8" s="10">
        <v>320931</v>
      </c>
      <c r="O8" s="10">
        <v>1030908</v>
      </c>
      <c r="P8" s="10">
        <v>1205122</v>
      </c>
      <c r="Q8" s="10">
        <v>1609633</v>
      </c>
      <c r="R8" s="10">
        <v>1212514</v>
      </c>
      <c r="S8" s="10">
        <v>42713</v>
      </c>
      <c r="T8" s="10">
        <v>5590951</v>
      </c>
      <c r="U8" s="10">
        <v>9991</v>
      </c>
      <c r="V8" s="10">
        <v>292139</v>
      </c>
      <c r="W8" s="10">
        <v>1171732</v>
      </c>
      <c r="X8" s="10">
        <v>1379360</v>
      </c>
      <c r="Y8" s="10">
        <v>1665632</v>
      </c>
      <c r="Z8" s="10">
        <v>1014161</v>
      </c>
      <c r="AA8" s="10">
        <v>57936</v>
      </c>
    </row>
    <row r="9" spans="1:27" ht="12.75">
      <c r="A9" s="4"/>
      <c r="B9" s="5"/>
      <c r="C9" s="4"/>
      <c r="D9" s="4"/>
      <c r="E9" s="10"/>
      <c r="F9" s="10"/>
      <c r="G9" s="10"/>
      <c r="H9" s="10"/>
      <c r="I9" s="10"/>
      <c r="J9" s="10"/>
      <c r="K9" s="10"/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>
      <c r="A10" s="4" t="s">
        <v>4</v>
      </c>
      <c r="B10" s="5"/>
      <c r="C10" s="4" t="s">
        <v>43</v>
      </c>
      <c r="D10" s="10">
        <v>590464</v>
      </c>
      <c r="E10" s="10">
        <v>948</v>
      </c>
      <c r="F10" s="10">
        <v>39620</v>
      </c>
      <c r="G10" s="10">
        <v>67516</v>
      </c>
      <c r="H10" s="10">
        <v>122492</v>
      </c>
      <c r="I10" s="10">
        <v>196952</v>
      </c>
      <c r="J10" s="10">
        <v>156472</v>
      </c>
      <c r="K10" s="10">
        <v>6464</v>
      </c>
      <c r="L10" s="10">
        <v>640932</v>
      </c>
      <c r="M10" s="10">
        <v>648</v>
      </c>
      <c r="N10" s="10">
        <v>39652</v>
      </c>
      <c r="O10" s="10">
        <v>95460</v>
      </c>
      <c r="P10" s="10">
        <v>145618</v>
      </c>
      <c r="Q10" s="10">
        <v>199356</v>
      </c>
      <c r="R10" s="10">
        <v>154594</v>
      </c>
      <c r="S10" s="10">
        <v>5604</v>
      </c>
      <c r="T10" s="10">
        <v>656279</v>
      </c>
      <c r="U10" s="10">
        <v>459</v>
      </c>
      <c r="V10" s="10">
        <v>36076</v>
      </c>
      <c r="W10" s="10">
        <v>103504</v>
      </c>
      <c r="X10" s="10">
        <v>167729</v>
      </c>
      <c r="Y10" s="10">
        <v>210014</v>
      </c>
      <c r="Z10" s="10">
        <v>131450</v>
      </c>
      <c r="AA10" s="10">
        <v>7047</v>
      </c>
    </row>
    <row r="11" spans="1:27" ht="12.75">
      <c r="A11" s="4"/>
      <c r="B11" s="5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>
      <c r="A12" s="4" t="s">
        <v>8</v>
      </c>
      <c r="B12" s="5"/>
      <c r="C12" s="4" t="s">
        <v>44</v>
      </c>
      <c r="D12" s="10">
        <v>74380</v>
      </c>
      <c r="E12" s="10">
        <v>196</v>
      </c>
      <c r="F12" s="10">
        <v>4244</v>
      </c>
      <c r="G12" s="10">
        <v>8172</v>
      </c>
      <c r="H12" s="10">
        <v>16052</v>
      </c>
      <c r="I12" s="10">
        <v>24820</v>
      </c>
      <c r="J12" s="10">
        <v>20080</v>
      </c>
      <c r="K12" s="10">
        <v>816</v>
      </c>
      <c r="L12" s="10">
        <v>105824</v>
      </c>
      <c r="M12" s="10">
        <v>76</v>
      </c>
      <c r="N12" s="10">
        <v>5673</v>
      </c>
      <c r="O12" s="10">
        <v>15712</v>
      </c>
      <c r="P12" s="10">
        <v>25008</v>
      </c>
      <c r="Q12" s="10">
        <v>33604</v>
      </c>
      <c r="R12" s="10">
        <v>25039</v>
      </c>
      <c r="S12" s="10">
        <v>712</v>
      </c>
      <c r="T12" s="10">
        <v>126851</v>
      </c>
      <c r="U12" s="10">
        <v>70</v>
      </c>
      <c r="V12" s="10">
        <v>5903</v>
      </c>
      <c r="W12" s="10">
        <v>20236</v>
      </c>
      <c r="X12" s="10">
        <v>33925</v>
      </c>
      <c r="Y12" s="10">
        <v>40896</v>
      </c>
      <c r="Z12" s="10">
        <v>24671</v>
      </c>
      <c r="AA12" s="10">
        <v>1150</v>
      </c>
    </row>
    <row r="13" spans="1:27" ht="12.75">
      <c r="A13" s="4"/>
      <c r="B13" s="5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5.5">
      <c r="A14" s="19" t="s">
        <v>46</v>
      </c>
      <c r="B14" s="5"/>
      <c r="C14" s="4" t="s">
        <v>46</v>
      </c>
      <c r="D14" s="10">
        <v>59556</v>
      </c>
      <c r="E14" s="10">
        <v>64</v>
      </c>
      <c r="F14" s="10">
        <v>3200</v>
      </c>
      <c r="G14" s="10">
        <v>6548</v>
      </c>
      <c r="H14" s="10">
        <v>12768</v>
      </c>
      <c r="I14" s="10">
        <v>20348</v>
      </c>
      <c r="J14" s="10">
        <v>15968</v>
      </c>
      <c r="K14" s="10">
        <v>660</v>
      </c>
      <c r="L14" s="10">
        <v>86066</v>
      </c>
      <c r="M14" s="10">
        <v>44</v>
      </c>
      <c r="N14" s="10">
        <v>4312</v>
      </c>
      <c r="O14" s="10">
        <v>12400</v>
      </c>
      <c r="P14" s="10">
        <v>19960</v>
      </c>
      <c r="Q14" s="10">
        <v>28112</v>
      </c>
      <c r="R14" s="10">
        <v>20586</v>
      </c>
      <c r="S14" s="10">
        <v>652</v>
      </c>
      <c r="T14" s="10">
        <v>94168</v>
      </c>
      <c r="U14" s="10">
        <v>25</v>
      </c>
      <c r="V14" s="10">
        <v>4233</v>
      </c>
      <c r="W14" s="10">
        <v>14208</v>
      </c>
      <c r="X14" s="10">
        <v>24342</v>
      </c>
      <c r="Y14" s="10">
        <v>31286</v>
      </c>
      <c r="Z14" s="10">
        <v>19088</v>
      </c>
      <c r="AA14" s="10">
        <v>986</v>
      </c>
    </row>
    <row r="15" spans="1:27" ht="25.5">
      <c r="A15" s="19" t="s">
        <v>45</v>
      </c>
      <c r="B15" s="5"/>
      <c r="C15" s="4" t="s">
        <v>45</v>
      </c>
      <c r="D15" s="10">
        <v>14824</v>
      </c>
      <c r="E15" s="10">
        <v>132</v>
      </c>
      <c r="F15" s="10">
        <v>1044</v>
      </c>
      <c r="G15" s="10">
        <v>1624</v>
      </c>
      <c r="H15" s="10">
        <v>3284</v>
      </c>
      <c r="I15" s="10">
        <v>4472</v>
      </c>
      <c r="J15" s="10">
        <v>4112</v>
      </c>
      <c r="K15" s="10">
        <v>156</v>
      </c>
      <c r="L15" s="10">
        <v>19758</v>
      </c>
      <c r="M15" s="10">
        <v>32</v>
      </c>
      <c r="N15" s="10">
        <v>1361</v>
      </c>
      <c r="O15" s="10">
        <v>3312</v>
      </c>
      <c r="P15" s="10">
        <v>5048</v>
      </c>
      <c r="Q15" s="10">
        <v>5492</v>
      </c>
      <c r="R15" s="10">
        <v>4453</v>
      </c>
      <c r="S15" s="10">
        <v>60</v>
      </c>
      <c r="T15" s="10">
        <v>32683</v>
      </c>
      <c r="U15" s="10">
        <v>45</v>
      </c>
      <c r="V15" s="10">
        <v>1670</v>
      </c>
      <c r="W15" s="10">
        <v>6028</v>
      </c>
      <c r="X15" s="10">
        <v>9583</v>
      </c>
      <c r="Y15" s="10">
        <v>9610</v>
      </c>
      <c r="Z15" s="10">
        <v>5583</v>
      </c>
      <c r="AA15" s="10">
        <v>164</v>
      </c>
    </row>
    <row r="16" spans="1:27" ht="12.75">
      <c r="A16" s="4"/>
      <c r="B16" s="5"/>
      <c r="C16" s="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>
      <c r="A17" s="4" t="s">
        <v>10</v>
      </c>
      <c r="B17" s="5" t="s">
        <v>47</v>
      </c>
      <c r="C17" s="4" t="s">
        <v>48</v>
      </c>
      <c r="D17" s="10">
        <f>SUM(E17:K17)</f>
        <v>204</v>
      </c>
      <c r="E17" s="10">
        <v>12</v>
      </c>
      <c r="F17" s="10">
        <v>20</v>
      </c>
      <c r="G17" s="10">
        <v>12</v>
      </c>
      <c r="H17" s="10">
        <v>56</v>
      </c>
      <c r="I17" s="10">
        <v>56</v>
      </c>
      <c r="J17" s="10">
        <v>48</v>
      </c>
      <c r="K17" s="10">
        <v>0</v>
      </c>
      <c r="L17" s="10">
        <f>SUM(M17:S17)</f>
        <v>284</v>
      </c>
      <c r="M17" s="10">
        <v>4</v>
      </c>
      <c r="N17" s="10">
        <v>4</v>
      </c>
      <c r="O17" s="10">
        <v>48</v>
      </c>
      <c r="P17" s="10">
        <v>88</v>
      </c>
      <c r="Q17" s="10">
        <v>68</v>
      </c>
      <c r="R17" s="10">
        <v>72</v>
      </c>
      <c r="S17" s="10">
        <v>0</v>
      </c>
      <c r="T17" s="10">
        <f>SUM(U17:AA17)</f>
        <v>2068</v>
      </c>
      <c r="U17" s="10">
        <v>0</v>
      </c>
      <c r="V17" s="10">
        <v>52</v>
      </c>
      <c r="W17" s="10">
        <v>264</v>
      </c>
      <c r="X17" s="10">
        <v>528</v>
      </c>
      <c r="Y17" s="10">
        <v>884</v>
      </c>
      <c r="Z17" s="10">
        <v>336</v>
      </c>
      <c r="AA17" s="10">
        <v>4</v>
      </c>
    </row>
    <row r="18" spans="1:27" ht="12.75">
      <c r="A18" s="4" t="s">
        <v>10</v>
      </c>
      <c r="B18" s="5" t="s">
        <v>49</v>
      </c>
      <c r="C18" s="4" t="s">
        <v>50</v>
      </c>
      <c r="D18" s="10">
        <f aca="true" t="shared" si="0" ref="D18:D42">SUM(E18:K18)</f>
        <v>228</v>
      </c>
      <c r="E18" s="10">
        <v>16</v>
      </c>
      <c r="F18" s="10">
        <v>24</v>
      </c>
      <c r="G18" s="10">
        <v>36</v>
      </c>
      <c r="H18" s="10">
        <v>40</v>
      </c>
      <c r="I18" s="10">
        <v>32</v>
      </c>
      <c r="J18" s="10">
        <v>76</v>
      </c>
      <c r="K18" s="10">
        <v>4</v>
      </c>
      <c r="L18" s="10">
        <f aca="true" t="shared" si="1" ref="L18:L42">SUM(M18:S18)</f>
        <v>744</v>
      </c>
      <c r="M18" s="10">
        <v>0</v>
      </c>
      <c r="N18" s="10">
        <v>72</v>
      </c>
      <c r="O18" s="10">
        <v>172</v>
      </c>
      <c r="P18" s="10">
        <v>200</v>
      </c>
      <c r="Q18" s="10">
        <v>180</v>
      </c>
      <c r="R18" s="10">
        <v>120</v>
      </c>
      <c r="S18" s="10">
        <v>0</v>
      </c>
      <c r="T18" s="10">
        <f aca="true" t="shared" si="2" ref="T18:T42">SUM(U18:AA18)</f>
        <v>5068</v>
      </c>
      <c r="U18" s="10">
        <v>4</v>
      </c>
      <c r="V18" s="10">
        <v>248</v>
      </c>
      <c r="W18" s="10">
        <v>1328</v>
      </c>
      <c r="X18" s="10">
        <v>1444</v>
      </c>
      <c r="Y18" s="10">
        <v>1484</v>
      </c>
      <c r="Z18" s="10">
        <v>548</v>
      </c>
      <c r="AA18" s="10">
        <v>12</v>
      </c>
    </row>
    <row r="19" spans="1:27" ht="12.75">
      <c r="A19" s="4" t="s">
        <v>10</v>
      </c>
      <c r="B19" s="5" t="s">
        <v>51</v>
      </c>
      <c r="C19" s="4" t="s">
        <v>52</v>
      </c>
      <c r="D19" s="10">
        <f t="shared" si="0"/>
        <v>168</v>
      </c>
      <c r="E19" s="10">
        <v>0</v>
      </c>
      <c r="F19" s="10">
        <v>20</v>
      </c>
      <c r="G19" s="10">
        <v>24</v>
      </c>
      <c r="H19" s="10">
        <v>24</v>
      </c>
      <c r="I19" s="10">
        <v>52</v>
      </c>
      <c r="J19" s="10">
        <v>48</v>
      </c>
      <c r="K19" s="10">
        <v>0</v>
      </c>
      <c r="L19" s="10">
        <f t="shared" si="1"/>
        <v>240</v>
      </c>
      <c r="M19" s="10">
        <v>0</v>
      </c>
      <c r="N19" s="10">
        <v>24</v>
      </c>
      <c r="O19" s="10">
        <v>68</v>
      </c>
      <c r="P19" s="10">
        <v>56</v>
      </c>
      <c r="Q19" s="10">
        <v>56</v>
      </c>
      <c r="R19" s="10">
        <v>36</v>
      </c>
      <c r="S19" s="10">
        <v>0</v>
      </c>
      <c r="T19" s="10">
        <f t="shared" si="2"/>
        <v>344</v>
      </c>
      <c r="U19" s="10">
        <v>0</v>
      </c>
      <c r="V19" s="10">
        <v>24</v>
      </c>
      <c r="W19" s="10">
        <v>112</v>
      </c>
      <c r="X19" s="10">
        <v>100</v>
      </c>
      <c r="Y19" s="10">
        <v>84</v>
      </c>
      <c r="Z19" s="10">
        <v>24</v>
      </c>
      <c r="AA19" s="10">
        <v>0</v>
      </c>
    </row>
    <row r="20" spans="1:27" ht="12.75">
      <c r="A20" s="4" t="s">
        <v>10</v>
      </c>
      <c r="B20" s="5" t="s">
        <v>53</v>
      </c>
      <c r="C20" s="4" t="s">
        <v>54</v>
      </c>
      <c r="D20" s="10">
        <f t="shared" si="0"/>
        <v>8572</v>
      </c>
      <c r="E20" s="10">
        <v>0</v>
      </c>
      <c r="F20" s="10">
        <v>412</v>
      </c>
      <c r="G20" s="10">
        <v>1020</v>
      </c>
      <c r="H20" s="10">
        <v>1940</v>
      </c>
      <c r="I20" s="10">
        <v>3160</v>
      </c>
      <c r="J20" s="10">
        <v>1956</v>
      </c>
      <c r="K20" s="10">
        <v>84</v>
      </c>
      <c r="L20" s="10">
        <f t="shared" si="1"/>
        <v>10956</v>
      </c>
      <c r="M20" s="10">
        <v>4</v>
      </c>
      <c r="N20" s="10">
        <v>524</v>
      </c>
      <c r="O20" s="10">
        <v>1776</v>
      </c>
      <c r="P20" s="10">
        <v>2564</v>
      </c>
      <c r="Q20" s="10">
        <v>3700</v>
      </c>
      <c r="R20" s="10">
        <v>2352</v>
      </c>
      <c r="S20" s="10">
        <v>36</v>
      </c>
      <c r="T20" s="10">
        <f t="shared" si="2"/>
        <v>12618</v>
      </c>
      <c r="U20" s="10">
        <v>1</v>
      </c>
      <c r="V20" s="10">
        <v>460</v>
      </c>
      <c r="W20" s="10">
        <v>1993</v>
      </c>
      <c r="X20" s="10">
        <v>3491</v>
      </c>
      <c r="Y20" s="10">
        <v>4245</v>
      </c>
      <c r="Z20" s="10">
        <v>2276</v>
      </c>
      <c r="AA20" s="10">
        <v>152</v>
      </c>
    </row>
    <row r="21" spans="1:27" ht="12.75">
      <c r="A21" s="4" t="s">
        <v>10</v>
      </c>
      <c r="B21" s="5" t="s">
        <v>55</v>
      </c>
      <c r="C21" s="4" t="s">
        <v>56</v>
      </c>
      <c r="D21" s="10">
        <f t="shared" si="0"/>
        <v>176</v>
      </c>
      <c r="E21" s="10">
        <v>8</v>
      </c>
      <c r="F21" s="10">
        <v>12</v>
      </c>
      <c r="G21" s="10">
        <v>16</v>
      </c>
      <c r="H21" s="10">
        <v>44</v>
      </c>
      <c r="I21" s="10">
        <v>60</v>
      </c>
      <c r="J21" s="10">
        <v>36</v>
      </c>
      <c r="K21" s="10">
        <v>0</v>
      </c>
      <c r="L21" s="10">
        <f t="shared" si="1"/>
        <v>512</v>
      </c>
      <c r="M21" s="10">
        <v>0</v>
      </c>
      <c r="N21" s="10">
        <v>48</v>
      </c>
      <c r="O21" s="10">
        <v>112</v>
      </c>
      <c r="P21" s="10">
        <v>148</v>
      </c>
      <c r="Q21" s="10">
        <v>120</v>
      </c>
      <c r="R21" s="10">
        <v>84</v>
      </c>
      <c r="S21" s="10">
        <v>0</v>
      </c>
      <c r="T21" s="10">
        <f t="shared" si="2"/>
        <v>836</v>
      </c>
      <c r="U21" s="10">
        <v>0</v>
      </c>
      <c r="V21" s="10">
        <v>36</v>
      </c>
      <c r="W21" s="10">
        <v>156</v>
      </c>
      <c r="X21" s="10">
        <v>264</v>
      </c>
      <c r="Y21" s="10">
        <v>220</v>
      </c>
      <c r="Z21" s="10">
        <v>156</v>
      </c>
      <c r="AA21" s="10">
        <v>4</v>
      </c>
    </row>
    <row r="22" spans="1:27" ht="12.75">
      <c r="A22" s="4" t="s">
        <v>10</v>
      </c>
      <c r="B22" s="5" t="s">
        <v>57</v>
      </c>
      <c r="C22" s="4" t="s">
        <v>58</v>
      </c>
      <c r="D22" s="10">
        <f t="shared" si="0"/>
        <v>404</v>
      </c>
      <c r="E22" s="10">
        <v>20</v>
      </c>
      <c r="F22" s="10">
        <v>52</v>
      </c>
      <c r="G22" s="10">
        <v>48</v>
      </c>
      <c r="H22" s="10">
        <v>80</v>
      </c>
      <c r="I22" s="10">
        <v>100</v>
      </c>
      <c r="J22" s="10">
        <v>104</v>
      </c>
      <c r="K22" s="10">
        <v>0</v>
      </c>
      <c r="L22" s="10">
        <f t="shared" si="1"/>
        <v>552</v>
      </c>
      <c r="M22" s="10">
        <v>4</v>
      </c>
      <c r="N22" s="10">
        <v>100</v>
      </c>
      <c r="O22" s="10">
        <v>92</v>
      </c>
      <c r="P22" s="10">
        <v>140</v>
      </c>
      <c r="Q22" s="10">
        <v>108</v>
      </c>
      <c r="R22" s="10">
        <v>108</v>
      </c>
      <c r="S22" s="10">
        <v>0</v>
      </c>
      <c r="T22" s="10">
        <f t="shared" si="2"/>
        <v>836</v>
      </c>
      <c r="U22" s="10">
        <v>0</v>
      </c>
      <c r="V22" s="10">
        <v>80</v>
      </c>
      <c r="W22" s="10">
        <v>164</v>
      </c>
      <c r="X22" s="10">
        <v>252</v>
      </c>
      <c r="Y22" s="10">
        <v>224</v>
      </c>
      <c r="Z22" s="10">
        <v>116</v>
      </c>
      <c r="AA22" s="10">
        <v>0</v>
      </c>
    </row>
    <row r="23" spans="1:27" ht="12.75">
      <c r="A23" s="4" t="s">
        <v>10</v>
      </c>
      <c r="B23" s="5" t="s">
        <v>59</v>
      </c>
      <c r="C23" s="4" t="s">
        <v>60</v>
      </c>
      <c r="D23" s="10">
        <f t="shared" si="0"/>
        <v>404</v>
      </c>
      <c r="E23" s="10">
        <v>16</v>
      </c>
      <c r="F23" s="10">
        <v>36</v>
      </c>
      <c r="G23" s="10">
        <v>44</v>
      </c>
      <c r="H23" s="10">
        <v>104</v>
      </c>
      <c r="I23" s="10">
        <v>116</v>
      </c>
      <c r="J23" s="10">
        <v>88</v>
      </c>
      <c r="K23" s="10">
        <v>0</v>
      </c>
      <c r="L23" s="10">
        <f t="shared" si="1"/>
        <v>1080</v>
      </c>
      <c r="M23" s="10">
        <v>0</v>
      </c>
      <c r="N23" s="10">
        <v>80</v>
      </c>
      <c r="O23" s="10">
        <v>172</v>
      </c>
      <c r="P23" s="10">
        <v>300</v>
      </c>
      <c r="Q23" s="10">
        <v>356</v>
      </c>
      <c r="R23" s="10">
        <v>172</v>
      </c>
      <c r="S23" s="10">
        <v>0</v>
      </c>
      <c r="T23" s="10">
        <f t="shared" si="2"/>
        <v>1672</v>
      </c>
      <c r="U23" s="10">
        <v>0</v>
      </c>
      <c r="V23" s="10">
        <v>76</v>
      </c>
      <c r="W23" s="10">
        <v>196</v>
      </c>
      <c r="X23" s="10">
        <v>504</v>
      </c>
      <c r="Y23" s="10">
        <v>568</v>
      </c>
      <c r="Z23" s="10">
        <v>324</v>
      </c>
      <c r="AA23" s="10">
        <v>4</v>
      </c>
    </row>
    <row r="24" spans="1:27" ht="12.75">
      <c r="A24" s="4" t="s">
        <v>10</v>
      </c>
      <c r="B24" s="5" t="s">
        <v>61</v>
      </c>
      <c r="C24" s="4" t="s">
        <v>62</v>
      </c>
      <c r="D24" s="10">
        <f t="shared" si="0"/>
        <v>740</v>
      </c>
      <c r="E24" s="10">
        <v>0</v>
      </c>
      <c r="F24" s="10">
        <v>60</v>
      </c>
      <c r="G24" s="10">
        <v>200</v>
      </c>
      <c r="H24" s="10">
        <v>212</v>
      </c>
      <c r="I24" s="10">
        <v>164</v>
      </c>
      <c r="J24" s="10">
        <v>104</v>
      </c>
      <c r="K24" s="10">
        <v>0</v>
      </c>
      <c r="L24" s="10">
        <f t="shared" si="1"/>
        <v>784</v>
      </c>
      <c r="M24" s="10">
        <v>0</v>
      </c>
      <c r="N24" s="10">
        <v>68</v>
      </c>
      <c r="O24" s="10">
        <v>228</v>
      </c>
      <c r="P24" s="10">
        <v>192</v>
      </c>
      <c r="Q24" s="10">
        <v>212</v>
      </c>
      <c r="R24" s="10">
        <v>80</v>
      </c>
      <c r="S24" s="10">
        <v>4</v>
      </c>
      <c r="T24" s="10">
        <f t="shared" si="2"/>
        <v>816</v>
      </c>
      <c r="U24" s="10">
        <v>0</v>
      </c>
      <c r="V24" s="10">
        <v>92</v>
      </c>
      <c r="W24" s="10">
        <v>216</v>
      </c>
      <c r="X24" s="10">
        <v>232</v>
      </c>
      <c r="Y24" s="10">
        <v>164</v>
      </c>
      <c r="Z24" s="10">
        <v>108</v>
      </c>
      <c r="AA24" s="10">
        <v>4</v>
      </c>
    </row>
    <row r="25" spans="1:27" ht="12.75">
      <c r="A25" s="4" t="s">
        <v>10</v>
      </c>
      <c r="B25" s="5" t="s">
        <v>63</v>
      </c>
      <c r="C25" s="4" t="s">
        <v>64</v>
      </c>
      <c r="D25" s="10">
        <f t="shared" si="0"/>
        <v>716</v>
      </c>
      <c r="E25" s="10">
        <v>12</v>
      </c>
      <c r="F25" s="10">
        <v>60</v>
      </c>
      <c r="G25" s="10">
        <v>124</v>
      </c>
      <c r="H25" s="10">
        <v>136</v>
      </c>
      <c r="I25" s="10">
        <v>252</v>
      </c>
      <c r="J25" s="10">
        <v>124</v>
      </c>
      <c r="K25" s="10">
        <v>8</v>
      </c>
      <c r="L25" s="10">
        <f t="shared" si="1"/>
        <v>1136</v>
      </c>
      <c r="M25" s="10">
        <v>4</v>
      </c>
      <c r="N25" s="10">
        <v>84</v>
      </c>
      <c r="O25" s="10">
        <v>196</v>
      </c>
      <c r="P25" s="10">
        <v>316</v>
      </c>
      <c r="Q25" s="10">
        <v>320</v>
      </c>
      <c r="R25" s="10">
        <v>204</v>
      </c>
      <c r="S25" s="10">
        <v>12</v>
      </c>
      <c r="T25" s="10">
        <f t="shared" si="2"/>
        <v>1376</v>
      </c>
      <c r="U25" s="10">
        <v>4</v>
      </c>
      <c r="V25" s="10">
        <v>68</v>
      </c>
      <c r="W25" s="10">
        <v>280</v>
      </c>
      <c r="X25" s="10">
        <v>420</v>
      </c>
      <c r="Y25" s="10">
        <v>384</v>
      </c>
      <c r="Z25" s="10">
        <v>216</v>
      </c>
      <c r="AA25" s="10">
        <v>4</v>
      </c>
    </row>
    <row r="26" spans="1:27" ht="12.75">
      <c r="A26" s="4" t="s">
        <v>10</v>
      </c>
      <c r="B26" s="5" t="s">
        <v>65</v>
      </c>
      <c r="C26" s="4" t="s">
        <v>66</v>
      </c>
      <c r="D26" s="10">
        <f t="shared" si="0"/>
        <v>832</v>
      </c>
      <c r="E26" s="10">
        <v>0</v>
      </c>
      <c r="F26" s="10">
        <v>16</v>
      </c>
      <c r="G26" s="10">
        <v>160</v>
      </c>
      <c r="H26" s="10">
        <v>296</v>
      </c>
      <c r="I26" s="10">
        <v>264</v>
      </c>
      <c r="J26" s="10">
        <v>92</v>
      </c>
      <c r="K26" s="10">
        <v>4</v>
      </c>
      <c r="L26" s="10">
        <f t="shared" si="1"/>
        <v>1248</v>
      </c>
      <c r="M26" s="10">
        <v>0</v>
      </c>
      <c r="N26" s="10">
        <v>72</v>
      </c>
      <c r="O26" s="10">
        <v>332</v>
      </c>
      <c r="P26" s="10">
        <v>388</v>
      </c>
      <c r="Q26" s="10">
        <v>308</v>
      </c>
      <c r="R26" s="10">
        <v>136</v>
      </c>
      <c r="S26" s="10">
        <v>12</v>
      </c>
      <c r="T26" s="10">
        <f t="shared" si="2"/>
        <v>1232</v>
      </c>
      <c r="U26" s="10">
        <v>0</v>
      </c>
      <c r="V26" s="10">
        <v>72</v>
      </c>
      <c r="W26" s="10">
        <v>316</v>
      </c>
      <c r="X26" s="10">
        <v>392</v>
      </c>
      <c r="Y26" s="10">
        <v>304</v>
      </c>
      <c r="Z26" s="10">
        <v>144</v>
      </c>
      <c r="AA26" s="10">
        <v>4</v>
      </c>
    </row>
    <row r="27" spans="1:27" ht="12.75">
      <c r="A27" s="4" t="s">
        <v>10</v>
      </c>
      <c r="B27" s="5" t="s">
        <v>67</v>
      </c>
      <c r="C27" s="4" t="s">
        <v>68</v>
      </c>
      <c r="D27" s="10">
        <f t="shared" si="0"/>
        <v>1080</v>
      </c>
      <c r="E27" s="10">
        <v>0</v>
      </c>
      <c r="F27" s="10">
        <v>36</v>
      </c>
      <c r="G27" s="10">
        <v>184</v>
      </c>
      <c r="H27" s="10">
        <v>320</v>
      </c>
      <c r="I27" s="10">
        <v>384</v>
      </c>
      <c r="J27" s="10">
        <v>156</v>
      </c>
      <c r="K27" s="10">
        <v>0</v>
      </c>
      <c r="L27" s="10">
        <f t="shared" si="1"/>
        <v>3160</v>
      </c>
      <c r="M27" s="10">
        <v>0</v>
      </c>
      <c r="N27" s="10">
        <v>120</v>
      </c>
      <c r="O27" s="10">
        <v>592</v>
      </c>
      <c r="P27" s="10">
        <v>908</v>
      </c>
      <c r="Q27" s="10">
        <v>936</v>
      </c>
      <c r="R27" s="10">
        <v>592</v>
      </c>
      <c r="S27" s="10">
        <v>12</v>
      </c>
      <c r="T27" s="10">
        <f t="shared" si="2"/>
        <v>3577</v>
      </c>
      <c r="U27" s="10">
        <v>0</v>
      </c>
      <c r="V27" s="10">
        <v>145</v>
      </c>
      <c r="W27" s="10">
        <v>548</v>
      </c>
      <c r="X27" s="10">
        <v>1038</v>
      </c>
      <c r="Y27" s="10">
        <v>1186</v>
      </c>
      <c r="Z27" s="10">
        <v>643</v>
      </c>
      <c r="AA27" s="10">
        <v>17</v>
      </c>
    </row>
    <row r="28" spans="1:27" ht="12.75">
      <c r="A28" s="4" t="s">
        <v>10</v>
      </c>
      <c r="B28" s="5" t="s">
        <v>69</v>
      </c>
      <c r="C28" s="4" t="s">
        <v>70</v>
      </c>
      <c r="D28" s="10">
        <f t="shared" si="0"/>
        <v>692</v>
      </c>
      <c r="E28" s="10">
        <v>0</v>
      </c>
      <c r="F28" s="10">
        <v>44</v>
      </c>
      <c r="G28" s="10">
        <v>64</v>
      </c>
      <c r="H28" s="10">
        <v>148</v>
      </c>
      <c r="I28" s="10">
        <v>204</v>
      </c>
      <c r="J28" s="10">
        <v>232</v>
      </c>
      <c r="K28" s="10">
        <v>0</v>
      </c>
      <c r="L28" s="10">
        <f t="shared" si="1"/>
        <v>712</v>
      </c>
      <c r="M28" s="10">
        <v>4</v>
      </c>
      <c r="N28" s="10">
        <v>24</v>
      </c>
      <c r="O28" s="10">
        <v>140</v>
      </c>
      <c r="P28" s="10">
        <v>180</v>
      </c>
      <c r="Q28" s="10">
        <v>176</v>
      </c>
      <c r="R28" s="10">
        <v>188</v>
      </c>
      <c r="S28" s="10">
        <v>0</v>
      </c>
      <c r="T28" s="10">
        <f t="shared" si="2"/>
        <v>896</v>
      </c>
      <c r="U28" s="10">
        <v>0</v>
      </c>
      <c r="V28" s="10">
        <v>52</v>
      </c>
      <c r="W28" s="10">
        <v>148</v>
      </c>
      <c r="X28" s="10">
        <v>288</v>
      </c>
      <c r="Y28" s="10">
        <v>228</v>
      </c>
      <c r="Z28" s="10">
        <v>168</v>
      </c>
      <c r="AA28" s="10">
        <v>12</v>
      </c>
    </row>
    <row r="29" spans="1:27" ht="12.75">
      <c r="A29" s="4" t="s">
        <v>10</v>
      </c>
      <c r="B29" s="5" t="s">
        <v>71</v>
      </c>
      <c r="C29" s="4" t="s">
        <v>72</v>
      </c>
      <c r="D29" s="10">
        <f t="shared" si="0"/>
        <v>332</v>
      </c>
      <c r="E29" s="10">
        <v>8</v>
      </c>
      <c r="F29" s="10">
        <v>44</v>
      </c>
      <c r="G29" s="10">
        <v>44</v>
      </c>
      <c r="H29" s="10">
        <v>124</v>
      </c>
      <c r="I29" s="10">
        <v>60</v>
      </c>
      <c r="J29" s="10">
        <v>52</v>
      </c>
      <c r="K29" s="10">
        <v>0</v>
      </c>
      <c r="L29" s="10">
        <f t="shared" si="1"/>
        <v>448</v>
      </c>
      <c r="M29" s="10">
        <v>0</v>
      </c>
      <c r="N29" s="10">
        <v>48</v>
      </c>
      <c r="O29" s="10">
        <v>84</v>
      </c>
      <c r="P29" s="10">
        <v>124</v>
      </c>
      <c r="Q29" s="10">
        <v>100</v>
      </c>
      <c r="R29" s="10">
        <v>92</v>
      </c>
      <c r="S29" s="10">
        <v>0</v>
      </c>
      <c r="T29" s="10">
        <f t="shared" si="2"/>
        <v>538</v>
      </c>
      <c r="U29" s="10">
        <v>2</v>
      </c>
      <c r="V29" s="10">
        <v>44</v>
      </c>
      <c r="W29" s="10">
        <v>107</v>
      </c>
      <c r="X29" s="10">
        <v>192</v>
      </c>
      <c r="Y29" s="10">
        <v>109</v>
      </c>
      <c r="Z29" s="10">
        <v>77</v>
      </c>
      <c r="AA29" s="10">
        <v>7</v>
      </c>
    </row>
    <row r="30" spans="1:27" ht="12.75">
      <c r="A30" s="4" t="s">
        <v>10</v>
      </c>
      <c r="B30" s="5" t="s">
        <v>73</v>
      </c>
      <c r="C30" s="4" t="s">
        <v>74</v>
      </c>
      <c r="D30" s="10">
        <f t="shared" si="0"/>
        <v>244</v>
      </c>
      <c r="E30" s="10">
        <v>12</v>
      </c>
      <c r="F30" s="10">
        <v>12</v>
      </c>
      <c r="G30" s="10">
        <v>76</v>
      </c>
      <c r="H30" s="10">
        <v>68</v>
      </c>
      <c r="I30" s="10">
        <v>48</v>
      </c>
      <c r="J30" s="10">
        <v>24</v>
      </c>
      <c r="K30" s="10">
        <v>4</v>
      </c>
      <c r="L30" s="10">
        <f t="shared" si="1"/>
        <v>544</v>
      </c>
      <c r="M30" s="10">
        <v>0</v>
      </c>
      <c r="N30" s="10">
        <v>48</v>
      </c>
      <c r="O30" s="10">
        <v>144</v>
      </c>
      <c r="P30" s="10">
        <v>156</v>
      </c>
      <c r="Q30" s="10">
        <v>144</v>
      </c>
      <c r="R30" s="10">
        <v>52</v>
      </c>
      <c r="S30" s="10">
        <v>0</v>
      </c>
      <c r="T30" s="10">
        <f t="shared" si="2"/>
        <v>688</v>
      </c>
      <c r="U30" s="10">
        <v>4</v>
      </c>
      <c r="V30" s="10">
        <v>68</v>
      </c>
      <c r="W30" s="10">
        <v>176</v>
      </c>
      <c r="X30" s="10">
        <v>224</v>
      </c>
      <c r="Y30" s="10">
        <v>140</v>
      </c>
      <c r="Z30" s="10">
        <v>76</v>
      </c>
      <c r="AA30" s="10">
        <v>0</v>
      </c>
    </row>
    <row r="31" spans="1:27" ht="12.75">
      <c r="A31" s="4" t="s">
        <v>10</v>
      </c>
      <c r="B31" s="5" t="s">
        <v>75</v>
      </c>
      <c r="C31" s="4" t="s">
        <v>76</v>
      </c>
      <c r="D31" s="10">
        <f t="shared" si="0"/>
        <v>236</v>
      </c>
      <c r="E31" s="10">
        <v>0</v>
      </c>
      <c r="F31" s="10">
        <v>24</v>
      </c>
      <c r="G31" s="10">
        <v>8</v>
      </c>
      <c r="H31" s="10">
        <v>48</v>
      </c>
      <c r="I31" s="10">
        <v>60</v>
      </c>
      <c r="J31" s="10">
        <v>92</v>
      </c>
      <c r="K31" s="10">
        <v>4</v>
      </c>
      <c r="L31" s="10">
        <f t="shared" si="1"/>
        <v>224</v>
      </c>
      <c r="M31" s="10">
        <v>0</v>
      </c>
      <c r="N31" s="10">
        <v>20</v>
      </c>
      <c r="O31" s="10">
        <v>28</v>
      </c>
      <c r="P31" s="10">
        <v>52</v>
      </c>
      <c r="Q31" s="10">
        <v>48</v>
      </c>
      <c r="R31" s="10">
        <v>72</v>
      </c>
      <c r="S31" s="10">
        <v>4</v>
      </c>
      <c r="T31" s="10">
        <f t="shared" si="2"/>
        <v>276</v>
      </c>
      <c r="U31" s="10">
        <v>12</v>
      </c>
      <c r="V31" s="10">
        <v>20</v>
      </c>
      <c r="W31" s="10">
        <v>28</v>
      </c>
      <c r="X31" s="10">
        <v>84</v>
      </c>
      <c r="Y31" s="10">
        <v>60</v>
      </c>
      <c r="Z31" s="10">
        <v>72</v>
      </c>
      <c r="AA31" s="10">
        <v>0</v>
      </c>
    </row>
    <row r="32" spans="1:27" ht="12.75">
      <c r="A32" s="4" t="s">
        <v>10</v>
      </c>
      <c r="B32" s="5" t="s">
        <v>77</v>
      </c>
      <c r="C32" s="4" t="s">
        <v>78</v>
      </c>
      <c r="D32" s="10">
        <f t="shared" si="0"/>
        <v>8664</v>
      </c>
      <c r="E32" s="10">
        <v>4</v>
      </c>
      <c r="F32" s="10">
        <v>484</v>
      </c>
      <c r="G32" s="10">
        <v>744</v>
      </c>
      <c r="H32" s="10">
        <v>1828</v>
      </c>
      <c r="I32" s="10">
        <v>2792</v>
      </c>
      <c r="J32" s="10">
        <v>2676</v>
      </c>
      <c r="K32" s="10">
        <v>136</v>
      </c>
      <c r="L32" s="10">
        <f t="shared" si="1"/>
        <v>9020</v>
      </c>
      <c r="M32" s="10">
        <v>8</v>
      </c>
      <c r="N32" s="10">
        <v>500</v>
      </c>
      <c r="O32" s="10">
        <v>1156</v>
      </c>
      <c r="P32" s="10">
        <v>2092</v>
      </c>
      <c r="Q32" s="10">
        <v>2632</v>
      </c>
      <c r="R32" s="10">
        <v>2592</v>
      </c>
      <c r="S32" s="10">
        <v>40</v>
      </c>
      <c r="T32" s="10">
        <f t="shared" si="2"/>
        <v>10017</v>
      </c>
      <c r="U32" s="10">
        <v>11</v>
      </c>
      <c r="V32" s="10">
        <v>442</v>
      </c>
      <c r="W32" s="10">
        <v>1534</v>
      </c>
      <c r="X32" s="10">
        <v>2588</v>
      </c>
      <c r="Y32" s="10">
        <v>3063</v>
      </c>
      <c r="Z32" s="10">
        <v>2286</v>
      </c>
      <c r="AA32" s="10">
        <v>93</v>
      </c>
    </row>
    <row r="33" spans="1:27" ht="12.75">
      <c r="A33" s="4" t="s">
        <v>10</v>
      </c>
      <c r="B33" s="5" t="s">
        <v>79</v>
      </c>
      <c r="C33" s="4" t="s">
        <v>80</v>
      </c>
      <c r="D33" s="10">
        <f t="shared" si="0"/>
        <v>900</v>
      </c>
      <c r="E33" s="10">
        <v>0</v>
      </c>
      <c r="F33" s="10">
        <v>28</v>
      </c>
      <c r="G33" s="10">
        <v>136</v>
      </c>
      <c r="H33" s="10">
        <v>220</v>
      </c>
      <c r="I33" s="10">
        <v>320</v>
      </c>
      <c r="J33" s="10">
        <v>184</v>
      </c>
      <c r="K33" s="10">
        <v>12</v>
      </c>
      <c r="L33" s="10">
        <f t="shared" si="1"/>
        <v>6324</v>
      </c>
      <c r="M33" s="10">
        <v>0</v>
      </c>
      <c r="N33" s="10">
        <v>336</v>
      </c>
      <c r="O33" s="10">
        <v>836</v>
      </c>
      <c r="P33" s="10">
        <v>1388</v>
      </c>
      <c r="Q33" s="10">
        <v>2200</v>
      </c>
      <c r="R33" s="10">
        <v>1504</v>
      </c>
      <c r="S33" s="10">
        <v>60</v>
      </c>
      <c r="T33" s="10">
        <f t="shared" si="2"/>
        <v>7276</v>
      </c>
      <c r="U33" s="10">
        <v>4</v>
      </c>
      <c r="V33" s="10">
        <v>344</v>
      </c>
      <c r="W33" s="10">
        <v>788</v>
      </c>
      <c r="X33" s="10">
        <v>1732</v>
      </c>
      <c r="Y33" s="10">
        <v>2672</v>
      </c>
      <c r="Z33" s="10">
        <v>1616</v>
      </c>
      <c r="AA33" s="10">
        <v>120</v>
      </c>
    </row>
    <row r="34" spans="1:27" ht="12.75">
      <c r="A34" s="4" t="s">
        <v>10</v>
      </c>
      <c r="B34" s="5" t="s">
        <v>81</v>
      </c>
      <c r="C34" s="4" t="s">
        <v>82</v>
      </c>
      <c r="D34" s="10">
        <f t="shared" si="0"/>
        <v>112</v>
      </c>
      <c r="E34" s="10">
        <v>0</v>
      </c>
      <c r="F34" s="10">
        <v>4</v>
      </c>
      <c r="G34" s="10">
        <v>4</v>
      </c>
      <c r="H34" s="10">
        <v>32</v>
      </c>
      <c r="I34" s="10">
        <v>28</v>
      </c>
      <c r="J34" s="10">
        <v>44</v>
      </c>
      <c r="K34" s="10">
        <v>0</v>
      </c>
      <c r="L34" s="10">
        <f t="shared" si="1"/>
        <v>140</v>
      </c>
      <c r="M34" s="10">
        <v>0</v>
      </c>
      <c r="N34" s="10">
        <v>28</v>
      </c>
      <c r="O34" s="10">
        <v>28</v>
      </c>
      <c r="P34" s="10">
        <v>36</v>
      </c>
      <c r="Q34" s="10">
        <v>20</v>
      </c>
      <c r="R34" s="10">
        <v>28</v>
      </c>
      <c r="S34" s="10">
        <v>0</v>
      </c>
      <c r="T34" s="10">
        <f t="shared" si="2"/>
        <v>1085</v>
      </c>
      <c r="U34" s="10">
        <v>0</v>
      </c>
      <c r="V34" s="10">
        <v>25</v>
      </c>
      <c r="W34" s="10">
        <v>230</v>
      </c>
      <c r="X34" s="10">
        <v>334</v>
      </c>
      <c r="Y34" s="10">
        <v>352</v>
      </c>
      <c r="Z34" s="10">
        <v>139</v>
      </c>
      <c r="AA34" s="10">
        <v>5</v>
      </c>
    </row>
    <row r="35" spans="1:27" ht="12.75">
      <c r="A35" s="4" t="s">
        <v>10</v>
      </c>
      <c r="B35" s="5" t="s">
        <v>83</v>
      </c>
      <c r="C35" s="4" t="s">
        <v>84</v>
      </c>
      <c r="D35" s="10">
        <f t="shared" si="0"/>
        <v>544</v>
      </c>
      <c r="E35" s="10">
        <v>0</v>
      </c>
      <c r="F35" s="10">
        <v>60</v>
      </c>
      <c r="G35" s="10">
        <v>76</v>
      </c>
      <c r="H35" s="10">
        <v>116</v>
      </c>
      <c r="I35" s="10">
        <v>136</v>
      </c>
      <c r="J35" s="10">
        <v>156</v>
      </c>
      <c r="K35" s="10">
        <v>0</v>
      </c>
      <c r="L35" s="10">
        <f t="shared" si="1"/>
        <v>866</v>
      </c>
      <c r="M35" s="10">
        <v>0</v>
      </c>
      <c r="N35" s="10">
        <v>89</v>
      </c>
      <c r="O35" s="10">
        <v>152</v>
      </c>
      <c r="P35" s="10">
        <v>272</v>
      </c>
      <c r="Q35" s="10">
        <v>212</v>
      </c>
      <c r="R35" s="10">
        <v>141</v>
      </c>
      <c r="S35" s="10">
        <v>0</v>
      </c>
      <c r="T35" s="10">
        <f t="shared" si="2"/>
        <v>1580</v>
      </c>
      <c r="U35" s="10">
        <v>8</v>
      </c>
      <c r="V35" s="10">
        <v>100</v>
      </c>
      <c r="W35" s="10">
        <v>300</v>
      </c>
      <c r="X35" s="10">
        <v>532</v>
      </c>
      <c r="Y35" s="10">
        <v>384</v>
      </c>
      <c r="Z35" s="10">
        <v>252</v>
      </c>
      <c r="AA35" s="10">
        <v>4</v>
      </c>
    </row>
    <row r="36" spans="1:27" ht="12.75">
      <c r="A36" s="4" t="s">
        <v>10</v>
      </c>
      <c r="B36" s="5" t="s">
        <v>85</v>
      </c>
      <c r="C36" s="4" t="s">
        <v>86</v>
      </c>
      <c r="D36" s="10">
        <f t="shared" si="0"/>
        <v>5988</v>
      </c>
      <c r="E36" s="10">
        <v>0</v>
      </c>
      <c r="F36" s="10">
        <v>152</v>
      </c>
      <c r="G36" s="10">
        <v>688</v>
      </c>
      <c r="H36" s="10">
        <v>1076</v>
      </c>
      <c r="I36" s="10">
        <v>2116</v>
      </c>
      <c r="J36" s="10">
        <v>1876</v>
      </c>
      <c r="K36" s="10">
        <v>80</v>
      </c>
      <c r="L36" s="10">
        <f t="shared" si="1"/>
        <v>8484</v>
      </c>
      <c r="M36" s="10">
        <v>4</v>
      </c>
      <c r="N36" s="10">
        <v>268</v>
      </c>
      <c r="O36" s="10">
        <v>1100</v>
      </c>
      <c r="P36" s="10">
        <v>1912</v>
      </c>
      <c r="Q36" s="10">
        <v>2820</v>
      </c>
      <c r="R36" s="10">
        <v>2288</v>
      </c>
      <c r="S36" s="10">
        <v>92</v>
      </c>
      <c r="T36" s="10">
        <f t="shared" si="2"/>
        <v>7766</v>
      </c>
      <c r="U36" s="10">
        <v>0</v>
      </c>
      <c r="V36" s="10">
        <v>306</v>
      </c>
      <c r="W36" s="10">
        <v>1053</v>
      </c>
      <c r="X36" s="10">
        <v>1933</v>
      </c>
      <c r="Y36" s="10">
        <v>2614</v>
      </c>
      <c r="Z36" s="10">
        <v>1760</v>
      </c>
      <c r="AA36" s="10">
        <v>100</v>
      </c>
    </row>
    <row r="37" spans="1:27" ht="12.75">
      <c r="A37" s="4" t="s">
        <v>10</v>
      </c>
      <c r="B37" s="5" t="s">
        <v>87</v>
      </c>
      <c r="C37" s="4" t="s">
        <v>88</v>
      </c>
      <c r="D37" s="10">
        <f t="shared" si="0"/>
        <v>768</v>
      </c>
      <c r="E37" s="10">
        <v>24</v>
      </c>
      <c r="F37" s="10">
        <v>72</v>
      </c>
      <c r="G37" s="10">
        <v>76</v>
      </c>
      <c r="H37" s="10">
        <v>164</v>
      </c>
      <c r="I37" s="10">
        <v>252</v>
      </c>
      <c r="J37" s="10">
        <v>180</v>
      </c>
      <c r="K37" s="10">
        <v>0</v>
      </c>
      <c r="L37" s="10">
        <f t="shared" si="1"/>
        <v>2064</v>
      </c>
      <c r="M37" s="10">
        <v>8</v>
      </c>
      <c r="N37" s="10">
        <v>84</v>
      </c>
      <c r="O37" s="10">
        <v>424</v>
      </c>
      <c r="P37" s="10">
        <v>612</v>
      </c>
      <c r="Q37" s="10">
        <v>592</v>
      </c>
      <c r="R37" s="10">
        <v>344</v>
      </c>
      <c r="S37" s="10">
        <v>0</v>
      </c>
      <c r="T37" s="10">
        <f t="shared" si="2"/>
        <v>3215</v>
      </c>
      <c r="U37" s="10">
        <v>0</v>
      </c>
      <c r="V37" s="10">
        <v>179</v>
      </c>
      <c r="W37" s="10">
        <v>621</v>
      </c>
      <c r="X37" s="10">
        <v>989</v>
      </c>
      <c r="Y37" s="10">
        <v>898</v>
      </c>
      <c r="Z37" s="10">
        <v>517</v>
      </c>
      <c r="AA37" s="10">
        <v>11</v>
      </c>
    </row>
    <row r="38" spans="1:27" ht="12.75">
      <c r="A38" s="4" t="s">
        <v>10</v>
      </c>
      <c r="B38" s="5" t="s">
        <v>89</v>
      </c>
      <c r="C38" s="4" t="s">
        <v>90</v>
      </c>
      <c r="D38" s="10">
        <f t="shared" si="0"/>
        <v>192</v>
      </c>
      <c r="E38" s="10">
        <v>0</v>
      </c>
      <c r="F38" s="10">
        <v>16</v>
      </c>
      <c r="G38" s="10">
        <v>28</v>
      </c>
      <c r="H38" s="10">
        <v>60</v>
      </c>
      <c r="I38" s="10">
        <v>60</v>
      </c>
      <c r="J38" s="10">
        <v>28</v>
      </c>
      <c r="K38" s="10">
        <v>0</v>
      </c>
      <c r="L38" s="10">
        <f t="shared" si="1"/>
        <v>408</v>
      </c>
      <c r="M38" s="10">
        <v>0</v>
      </c>
      <c r="N38" s="10">
        <v>40</v>
      </c>
      <c r="O38" s="10">
        <v>68</v>
      </c>
      <c r="P38" s="10">
        <v>84</v>
      </c>
      <c r="Q38" s="10">
        <v>148</v>
      </c>
      <c r="R38" s="10">
        <v>68</v>
      </c>
      <c r="S38" s="10">
        <v>0</v>
      </c>
      <c r="T38" s="10">
        <f t="shared" si="2"/>
        <v>1372</v>
      </c>
      <c r="U38" s="10">
        <v>0</v>
      </c>
      <c r="V38" s="10">
        <v>64</v>
      </c>
      <c r="W38" s="10">
        <v>168</v>
      </c>
      <c r="X38" s="10">
        <v>608</v>
      </c>
      <c r="Y38" s="10">
        <v>364</v>
      </c>
      <c r="Z38" s="10">
        <v>168</v>
      </c>
      <c r="AA38" s="10">
        <v>0</v>
      </c>
    </row>
    <row r="39" spans="1:27" ht="12.75">
      <c r="A39" s="4" t="s">
        <v>10</v>
      </c>
      <c r="B39" s="5" t="s">
        <v>91</v>
      </c>
      <c r="C39" s="4" t="s">
        <v>92</v>
      </c>
      <c r="D39" s="10">
        <f t="shared" si="0"/>
        <v>5996</v>
      </c>
      <c r="E39" s="10">
        <v>16</v>
      </c>
      <c r="F39" s="10">
        <v>232</v>
      </c>
      <c r="G39" s="10">
        <v>656</v>
      </c>
      <c r="H39" s="10">
        <v>1348</v>
      </c>
      <c r="I39" s="10">
        <v>1940</v>
      </c>
      <c r="J39" s="10">
        <v>1764</v>
      </c>
      <c r="K39" s="10">
        <v>40</v>
      </c>
      <c r="L39" s="10">
        <f t="shared" si="1"/>
        <v>9834</v>
      </c>
      <c r="M39" s="10">
        <v>4</v>
      </c>
      <c r="N39" s="10">
        <v>348</v>
      </c>
      <c r="O39" s="10">
        <v>1172</v>
      </c>
      <c r="P39" s="10">
        <v>2328</v>
      </c>
      <c r="Q39" s="10">
        <v>3236</v>
      </c>
      <c r="R39" s="10">
        <v>2670</v>
      </c>
      <c r="S39" s="10">
        <v>76</v>
      </c>
      <c r="T39" s="10">
        <f t="shared" si="2"/>
        <v>11423</v>
      </c>
      <c r="U39" s="10">
        <v>0</v>
      </c>
      <c r="V39" s="10">
        <v>498</v>
      </c>
      <c r="W39" s="10">
        <v>1402</v>
      </c>
      <c r="X39" s="10">
        <v>2812</v>
      </c>
      <c r="Y39" s="10">
        <v>3905</v>
      </c>
      <c r="Z39" s="10">
        <v>2665</v>
      </c>
      <c r="AA39" s="10">
        <v>141</v>
      </c>
    </row>
    <row r="40" spans="1:27" ht="12.75">
      <c r="A40" s="4" t="s">
        <v>10</v>
      </c>
      <c r="B40" s="5" t="s">
        <v>93</v>
      </c>
      <c r="C40" s="4" t="s">
        <v>94</v>
      </c>
      <c r="D40" s="10">
        <f t="shared" si="0"/>
        <v>20036</v>
      </c>
      <c r="E40" s="10">
        <v>32</v>
      </c>
      <c r="F40" s="10">
        <v>1164</v>
      </c>
      <c r="G40" s="10">
        <v>1924</v>
      </c>
      <c r="H40" s="10">
        <v>4268</v>
      </c>
      <c r="I40" s="10">
        <v>6952</v>
      </c>
      <c r="J40" s="10">
        <v>5408</v>
      </c>
      <c r="K40" s="10">
        <v>288</v>
      </c>
      <c r="L40" s="10">
        <f t="shared" si="1"/>
        <v>27710</v>
      </c>
      <c r="M40" s="10">
        <v>16</v>
      </c>
      <c r="N40" s="10">
        <v>1508</v>
      </c>
      <c r="O40" s="10">
        <v>3480</v>
      </c>
      <c r="P40" s="10">
        <v>6144</v>
      </c>
      <c r="Q40" s="10">
        <v>9480</v>
      </c>
      <c r="R40" s="10">
        <v>6806</v>
      </c>
      <c r="S40" s="10">
        <v>276</v>
      </c>
      <c r="T40" s="10">
        <f t="shared" si="2"/>
        <v>29676</v>
      </c>
      <c r="U40" s="10">
        <v>8</v>
      </c>
      <c r="V40" s="10">
        <v>1312</v>
      </c>
      <c r="W40" s="10">
        <v>4476</v>
      </c>
      <c r="X40" s="10">
        <v>7372</v>
      </c>
      <c r="Y40" s="10">
        <v>9976</v>
      </c>
      <c r="Z40" s="10">
        <v>6264</v>
      </c>
      <c r="AA40" s="10">
        <v>268</v>
      </c>
    </row>
    <row r="41" spans="1:27" ht="12.75">
      <c r="A41" s="4" t="s">
        <v>10</v>
      </c>
      <c r="B41" s="5" t="s">
        <v>95</v>
      </c>
      <c r="C41" s="4" t="s">
        <v>96</v>
      </c>
      <c r="D41" s="10">
        <f t="shared" si="0"/>
        <v>6040</v>
      </c>
      <c r="E41" s="10">
        <v>8</v>
      </c>
      <c r="F41" s="10">
        <v>580</v>
      </c>
      <c r="G41" s="10">
        <v>952</v>
      </c>
      <c r="H41" s="10">
        <v>1380</v>
      </c>
      <c r="I41" s="10">
        <v>1880</v>
      </c>
      <c r="J41" s="10">
        <v>1180</v>
      </c>
      <c r="K41" s="10">
        <v>60</v>
      </c>
      <c r="L41" s="10">
        <f t="shared" si="1"/>
        <v>7000</v>
      </c>
      <c r="M41" s="10">
        <v>8</v>
      </c>
      <c r="N41" s="10">
        <v>448</v>
      </c>
      <c r="O41" s="10">
        <v>1744</v>
      </c>
      <c r="P41" s="10">
        <v>1768</v>
      </c>
      <c r="Q41" s="10">
        <v>1924</v>
      </c>
      <c r="R41" s="10">
        <v>1084</v>
      </c>
      <c r="S41" s="10">
        <v>24</v>
      </c>
      <c r="T41" s="10">
        <f t="shared" si="2"/>
        <v>7388</v>
      </c>
      <c r="U41" s="10">
        <v>0</v>
      </c>
      <c r="V41" s="10">
        <v>436</v>
      </c>
      <c r="W41" s="10">
        <v>1940</v>
      </c>
      <c r="X41" s="10">
        <v>2300</v>
      </c>
      <c r="Y41" s="10">
        <v>1952</v>
      </c>
      <c r="Z41" s="10">
        <v>736</v>
      </c>
      <c r="AA41" s="10">
        <v>24</v>
      </c>
    </row>
    <row r="42" spans="1:27" ht="12.75">
      <c r="A42" s="6" t="s">
        <v>10</v>
      </c>
      <c r="B42" s="7" t="s">
        <v>97</v>
      </c>
      <c r="C42" s="6" t="s">
        <v>98</v>
      </c>
      <c r="D42" s="11">
        <f t="shared" si="0"/>
        <v>10112</v>
      </c>
      <c r="E42" s="11">
        <v>8</v>
      </c>
      <c r="F42" s="11">
        <v>580</v>
      </c>
      <c r="G42" s="11">
        <v>828</v>
      </c>
      <c r="H42" s="11">
        <v>1920</v>
      </c>
      <c r="I42" s="11">
        <v>3332</v>
      </c>
      <c r="J42" s="11">
        <v>3352</v>
      </c>
      <c r="K42" s="11">
        <v>92</v>
      </c>
      <c r="L42" s="11">
        <f t="shared" si="1"/>
        <v>11350</v>
      </c>
      <c r="M42" s="11">
        <v>8</v>
      </c>
      <c r="N42" s="11">
        <v>688</v>
      </c>
      <c r="O42" s="11">
        <v>1368</v>
      </c>
      <c r="P42" s="11">
        <v>2560</v>
      </c>
      <c r="Q42" s="11">
        <v>3508</v>
      </c>
      <c r="R42" s="11">
        <v>3154</v>
      </c>
      <c r="S42" s="11">
        <v>64</v>
      </c>
      <c r="T42" s="11">
        <f t="shared" si="2"/>
        <v>13212</v>
      </c>
      <c r="U42" s="11">
        <v>12</v>
      </c>
      <c r="V42" s="11">
        <v>660</v>
      </c>
      <c r="W42" s="11">
        <v>1692</v>
      </c>
      <c r="X42" s="11">
        <v>3272</v>
      </c>
      <c r="Y42" s="11">
        <v>4432</v>
      </c>
      <c r="Z42" s="11">
        <v>2984</v>
      </c>
      <c r="AA42" s="11">
        <v>160</v>
      </c>
    </row>
    <row r="43" s="1" customFormat="1" ht="12.75"/>
    <row r="44" spans="3:8" s="1" customFormat="1" ht="12.75">
      <c r="C44" t="s">
        <v>104</v>
      </c>
      <c r="D44" s="20"/>
      <c r="E44" s="20"/>
      <c r="F44" s="20"/>
      <c r="G44" s="20"/>
      <c r="H44" s="20"/>
    </row>
    <row r="45" spans="3:8" s="1" customFormat="1" ht="12.75">
      <c r="C45" s="20"/>
      <c r="D45" s="20"/>
      <c r="E45" s="20"/>
      <c r="F45" s="20"/>
      <c r="G45" s="20"/>
      <c r="H45" s="20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</sheetData>
  <mergeCells count="6">
    <mergeCell ref="L4:S4"/>
    <mergeCell ref="T4:AA4"/>
    <mergeCell ref="A4:A5"/>
    <mergeCell ref="B4:B5"/>
    <mergeCell ref="C4:C5"/>
    <mergeCell ref="D4:K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5742187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44</v>
      </c>
      <c r="D1" s="2"/>
      <c r="H1" s="2"/>
    </row>
    <row r="3" spans="3:8" ht="12.75">
      <c r="C3" s="8" t="s">
        <v>35</v>
      </c>
      <c r="D3" s="8"/>
      <c r="H3" s="8"/>
    </row>
    <row r="4" spans="1:29" s="1" customFormat="1" ht="12.75">
      <c r="A4" s="25" t="s">
        <v>0</v>
      </c>
      <c r="B4" s="27" t="s">
        <v>9</v>
      </c>
      <c r="C4" s="25" t="s">
        <v>5</v>
      </c>
      <c r="D4" s="32">
        <v>1968</v>
      </c>
      <c r="E4" s="33"/>
      <c r="F4" s="33"/>
      <c r="G4" s="33"/>
      <c r="H4" s="22">
        <v>1975</v>
      </c>
      <c r="I4" s="23"/>
      <c r="J4" s="23"/>
      <c r="K4" s="23"/>
      <c r="L4" s="22">
        <v>1982</v>
      </c>
      <c r="M4" s="23"/>
      <c r="N4" s="23"/>
      <c r="O4" s="23"/>
      <c r="P4" s="23"/>
      <c r="Q4" s="24"/>
      <c r="R4" s="22">
        <v>1990</v>
      </c>
      <c r="S4" s="23"/>
      <c r="T4" s="23"/>
      <c r="U4" s="23"/>
      <c r="V4" s="23"/>
      <c r="W4" s="24"/>
      <c r="X4" s="22">
        <v>1999</v>
      </c>
      <c r="Y4" s="23"/>
      <c r="Z4" s="23"/>
      <c r="AA4" s="23"/>
      <c r="AB4" s="23"/>
      <c r="AC4" s="24"/>
    </row>
    <row r="5" spans="1:29" s="1" customFormat="1" ht="38.25">
      <c r="A5" s="26"/>
      <c r="B5" s="28"/>
      <c r="C5" s="26"/>
      <c r="D5" s="13" t="s">
        <v>11</v>
      </c>
      <c r="E5" s="12" t="s">
        <v>17</v>
      </c>
      <c r="F5" s="12" t="s">
        <v>18</v>
      </c>
      <c r="G5" s="12" t="s">
        <v>22</v>
      </c>
      <c r="H5" s="13" t="s">
        <v>11</v>
      </c>
      <c r="I5" s="12" t="s">
        <v>17</v>
      </c>
      <c r="J5" s="12" t="s">
        <v>18</v>
      </c>
      <c r="K5" s="12" t="s">
        <v>22</v>
      </c>
      <c r="L5" s="12" t="s">
        <v>11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11</v>
      </c>
      <c r="S5" s="12" t="s">
        <v>17</v>
      </c>
      <c r="T5" s="12" t="s">
        <v>18</v>
      </c>
      <c r="U5" s="12" t="s">
        <v>19</v>
      </c>
      <c r="V5" s="12" t="s">
        <v>20</v>
      </c>
      <c r="W5" s="12" t="s">
        <v>21</v>
      </c>
      <c r="X5" s="12" t="s">
        <v>11</v>
      </c>
      <c r="Y5" s="12" t="s">
        <v>17</v>
      </c>
      <c r="Z5" s="12" t="s">
        <v>18</v>
      </c>
      <c r="AA5" s="12" t="s">
        <v>19</v>
      </c>
      <c r="AB5" s="12" t="s">
        <v>20</v>
      </c>
      <c r="AC5" s="12" t="s">
        <v>21</v>
      </c>
    </row>
    <row r="6" spans="1:29" s="1" customFormat="1" ht="12.75">
      <c r="A6" s="3" t="s">
        <v>1</v>
      </c>
      <c r="B6" s="18">
        <v>11</v>
      </c>
      <c r="C6" s="3" t="s">
        <v>6</v>
      </c>
      <c r="D6" s="9">
        <v>4397436</v>
      </c>
      <c r="E6" s="9">
        <v>2674132</v>
      </c>
      <c r="F6" s="9">
        <v>975056</v>
      </c>
      <c r="G6" s="9">
        <v>748248</v>
      </c>
      <c r="H6" s="9">
        <v>4803805</v>
      </c>
      <c r="I6" s="9">
        <v>2419075</v>
      </c>
      <c r="J6" s="9">
        <v>1215480</v>
      </c>
      <c r="K6" s="9">
        <v>1169250</v>
      </c>
      <c r="L6" s="9">
        <v>4933176</v>
      </c>
      <c r="M6" s="9">
        <v>2215992</v>
      </c>
      <c r="N6" s="9">
        <v>1284624</v>
      </c>
      <c r="O6" s="9">
        <v>695328</v>
      </c>
      <c r="P6" s="9">
        <v>264908</v>
      </c>
      <c r="Q6" s="9">
        <v>472324</v>
      </c>
      <c r="R6" s="9">
        <v>5342760</v>
      </c>
      <c r="S6" s="9">
        <v>1737342</v>
      </c>
      <c r="T6" s="9">
        <v>1615386</v>
      </c>
      <c r="U6" s="9">
        <v>779866</v>
      </c>
      <c r="V6" s="9">
        <v>505548</v>
      </c>
      <c r="W6" s="9">
        <v>704618</v>
      </c>
      <c r="X6" s="9">
        <v>5478898</v>
      </c>
      <c r="Y6" s="9">
        <v>1127670</v>
      </c>
      <c r="Z6" s="9">
        <v>1676974</v>
      </c>
      <c r="AA6" s="9">
        <v>836790</v>
      </c>
      <c r="AB6" s="9">
        <v>717514</v>
      </c>
      <c r="AC6" s="9">
        <v>1119950</v>
      </c>
    </row>
    <row r="7" spans="1:29" s="1" customFormat="1" ht="12.75">
      <c r="A7" s="4"/>
      <c r="B7" s="5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3</v>
      </c>
      <c r="B8" s="5" t="s">
        <v>2</v>
      </c>
      <c r="C8" s="4" t="s">
        <v>7</v>
      </c>
      <c r="D8" s="10">
        <v>4441416</v>
      </c>
      <c r="E8" s="10">
        <v>2708352</v>
      </c>
      <c r="F8" s="10">
        <v>981296</v>
      </c>
      <c r="G8" s="10">
        <v>751768</v>
      </c>
      <c r="H8" s="10">
        <v>4857265</v>
      </c>
      <c r="I8" s="10">
        <v>2452770</v>
      </c>
      <c r="J8" s="10">
        <v>1226930</v>
      </c>
      <c r="K8" s="10">
        <v>1177565</v>
      </c>
      <c r="L8" s="10">
        <v>5005292</v>
      </c>
      <c r="M8" s="10">
        <v>2252616</v>
      </c>
      <c r="N8" s="10">
        <v>1305408</v>
      </c>
      <c r="O8" s="10">
        <v>703964</v>
      </c>
      <c r="P8" s="10">
        <v>267640</v>
      </c>
      <c r="Q8" s="10">
        <v>475664</v>
      </c>
      <c r="R8" s="10">
        <v>5436945</v>
      </c>
      <c r="S8" s="10">
        <v>1771494</v>
      </c>
      <c r="T8" s="10">
        <v>1650247</v>
      </c>
      <c r="U8" s="10">
        <v>792874</v>
      </c>
      <c r="V8" s="10">
        <v>512204</v>
      </c>
      <c r="W8" s="10">
        <v>710126</v>
      </c>
      <c r="X8" s="10">
        <v>5590951</v>
      </c>
      <c r="Y8" s="10">
        <v>1153254</v>
      </c>
      <c r="Z8" s="10">
        <v>1723503</v>
      </c>
      <c r="AA8" s="10">
        <v>854114</v>
      </c>
      <c r="AB8" s="10">
        <v>729556</v>
      </c>
      <c r="AC8" s="10">
        <v>1130524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4</v>
      </c>
      <c r="B10" s="5"/>
      <c r="C10" s="4" t="s">
        <v>43</v>
      </c>
      <c r="D10" s="10">
        <v>475172</v>
      </c>
      <c r="E10" s="10">
        <v>292560</v>
      </c>
      <c r="F10" s="10">
        <v>115316</v>
      </c>
      <c r="G10" s="10">
        <v>67296</v>
      </c>
      <c r="H10" s="10">
        <v>559500</v>
      </c>
      <c r="I10" s="10">
        <v>288295</v>
      </c>
      <c r="J10" s="10">
        <v>156095</v>
      </c>
      <c r="K10" s="10">
        <v>115110</v>
      </c>
      <c r="L10" s="10">
        <v>590464</v>
      </c>
      <c r="M10" s="10">
        <v>276888</v>
      </c>
      <c r="N10" s="10">
        <v>168868</v>
      </c>
      <c r="O10" s="10">
        <v>82000</v>
      </c>
      <c r="P10" s="10">
        <v>28392</v>
      </c>
      <c r="Q10" s="10">
        <v>34316</v>
      </c>
      <c r="R10" s="10">
        <v>640932</v>
      </c>
      <c r="S10" s="10">
        <v>217443</v>
      </c>
      <c r="T10" s="10">
        <v>217131</v>
      </c>
      <c r="U10" s="10">
        <v>95893</v>
      </c>
      <c r="V10" s="10">
        <v>56333</v>
      </c>
      <c r="W10" s="10">
        <v>54132</v>
      </c>
      <c r="X10" s="10">
        <v>656279</v>
      </c>
      <c r="Y10" s="10">
        <v>147527</v>
      </c>
      <c r="Z10" s="10">
        <v>226200</v>
      </c>
      <c r="AA10" s="10">
        <v>107146</v>
      </c>
      <c r="AB10" s="10">
        <v>84382</v>
      </c>
      <c r="AC10" s="10">
        <v>91024</v>
      </c>
    </row>
    <row r="11" spans="1:29" ht="12.75">
      <c r="A11" s="4"/>
      <c r="B11" s="5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8</v>
      </c>
      <c r="B12" s="5"/>
      <c r="C12" s="4" t="s">
        <v>44</v>
      </c>
      <c r="D12" s="10">
        <v>36812</v>
      </c>
      <c r="E12" s="10">
        <v>23876</v>
      </c>
      <c r="F12" s="10">
        <v>8496</v>
      </c>
      <c r="G12" s="10">
        <v>4440</v>
      </c>
      <c r="H12" s="10">
        <v>47100</v>
      </c>
      <c r="I12" s="10">
        <v>25655</v>
      </c>
      <c r="J12" s="10">
        <v>12880</v>
      </c>
      <c r="K12" s="10">
        <v>8565</v>
      </c>
      <c r="L12" s="10">
        <v>74380</v>
      </c>
      <c r="M12" s="10">
        <v>32500</v>
      </c>
      <c r="N12" s="10">
        <v>23180</v>
      </c>
      <c r="O12" s="10">
        <v>10900</v>
      </c>
      <c r="P12" s="10">
        <v>3664</v>
      </c>
      <c r="Q12" s="10">
        <v>4136</v>
      </c>
      <c r="R12" s="10">
        <v>105824</v>
      </c>
      <c r="S12" s="10">
        <v>34604</v>
      </c>
      <c r="T12" s="10">
        <v>36003</v>
      </c>
      <c r="U12" s="10">
        <v>16837</v>
      </c>
      <c r="V12" s="10">
        <v>10072</v>
      </c>
      <c r="W12" s="10">
        <v>8308</v>
      </c>
      <c r="X12" s="10">
        <v>126851</v>
      </c>
      <c r="Y12" s="10">
        <v>25858</v>
      </c>
      <c r="Z12" s="10">
        <v>43707</v>
      </c>
      <c r="AA12" s="10">
        <v>22496</v>
      </c>
      <c r="AB12" s="10">
        <v>18275</v>
      </c>
      <c r="AC12" s="10">
        <v>16515</v>
      </c>
    </row>
    <row r="13" spans="1:29" ht="12.75">
      <c r="A13" s="4"/>
      <c r="B13" s="5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25.5">
      <c r="A14" s="19" t="s">
        <v>46</v>
      </c>
      <c r="B14" s="5"/>
      <c r="C14" s="4" t="s">
        <v>46</v>
      </c>
      <c r="D14" s="10">
        <v>27244</v>
      </c>
      <c r="E14" s="10">
        <v>17540</v>
      </c>
      <c r="F14" s="10">
        <v>6392</v>
      </c>
      <c r="G14" s="10">
        <v>3312</v>
      </c>
      <c r="H14" s="10">
        <v>34990</v>
      </c>
      <c r="I14" s="10">
        <v>18895</v>
      </c>
      <c r="J14" s="10">
        <v>9570</v>
      </c>
      <c r="K14" s="10">
        <v>6525</v>
      </c>
      <c r="L14" s="10">
        <v>59556</v>
      </c>
      <c r="M14" s="10">
        <v>25740</v>
      </c>
      <c r="N14" s="10">
        <v>18764</v>
      </c>
      <c r="O14" s="10">
        <v>8704</v>
      </c>
      <c r="P14" s="10">
        <v>2940</v>
      </c>
      <c r="Q14" s="10">
        <v>3408</v>
      </c>
      <c r="R14" s="10">
        <v>86066</v>
      </c>
      <c r="S14" s="10">
        <v>28790</v>
      </c>
      <c r="T14" s="10">
        <v>28959</v>
      </c>
      <c r="U14" s="10">
        <v>13485</v>
      </c>
      <c r="V14" s="10">
        <v>8104</v>
      </c>
      <c r="W14" s="10">
        <v>6728</v>
      </c>
      <c r="X14" s="10">
        <v>94168</v>
      </c>
      <c r="Y14" s="10">
        <v>20557</v>
      </c>
      <c r="Z14" s="10">
        <v>32381</v>
      </c>
      <c r="AA14" s="10">
        <v>16396</v>
      </c>
      <c r="AB14" s="10">
        <v>12847</v>
      </c>
      <c r="AC14" s="10">
        <v>11987</v>
      </c>
    </row>
    <row r="15" spans="1:29" ht="25.5">
      <c r="A15" s="19" t="s">
        <v>45</v>
      </c>
      <c r="B15" s="5"/>
      <c r="C15" s="4" t="s">
        <v>45</v>
      </c>
      <c r="D15" s="10">
        <v>9568</v>
      </c>
      <c r="E15" s="10">
        <v>6336</v>
      </c>
      <c r="F15" s="10">
        <v>2104</v>
      </c>
      <c r="G15" s="10">
        <v>1128</v>
      </c>
      <c r="H15" s="10">
        <v>12110</v>
      </c>
      <c r="I15" s="10">
        <v>6760</v>
      </c>
      <c r="J15" s="10">
        <v>3310</v>
      </c>
      <c r="K15" s="10">
        <v>2040</v>
      </c>
      <c r="L15" s="10">
        <v>14824</v>
      </c>
      <c r="M15" s="10">
        <v>6760</v>
      </c>
      <c r="N15" s="10">
        <v>4416</v>
      </c>
      <c r="O15" s="10">
        <v>2196</v>
      </c>
      <c r="P15" s="10">
        <v>724</v>
      </c>
      <c r="Q15" s="10">
        <v>728</v>
      </c>
      <c r="R15" s="10">
        <v>19758</v>
      </c>
      <c r="S15" s="10">
        <v>5814</v>
      </c>
      <c r="T15" s="10">
        <v>7044</v>
      </c>
      <c r="U15" s="10">
        <v>3352</v>
      </c>
      <c r="V15" s="10">
        <v>1968</v>
      </c>
      <c r="W15" s="10">
        <v>1580</v>
      </c>
      <c r="X15" s="10">
        <v>32683</v>
      </c>
      <c r="Y15" s="10">
        <v>5301</v>
      </c>
      <c r="Z15" s="10">
        <v>11326</v>
      </c>
      <c r="AA15" s="10">
        <v>6100</v>
      </c>
      <c r="AB15" s="10">
        <v>5428</v>
      </c>
      <c r="AC15" s="10">
        <v>4528</v>
      </c>
    </row>
    <row r="16" spans="1:29" ht="12.75">
      <c r="A16" s="4"/>
      <c r="B16" s="5"/>
      <c r="C16" s="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75">
      <c r="A17" s="4" t="s">
        <v>10</v>
      </c>
      <c r="B17" s="5" t="s">
        <v>47</v>
      </c>
      <c r="C17" s="4" t="s">
        <v>48</v>
      </c>
      <c r="D17" s="10">
        <v>72</v>
      </c>
      <c r="E17" s="10">
        <v>48</v>
      </c>
      <c r="F17" s="10">
        <v>24</v>
      </c>
      <c r="G17" s="10">
        <v>0</v>
      </c>
      <c r="H17" s="10">
        <v>110</v>
      </c>
      <c r="I17" s="10">
        <v>65</v>
      </c>
      <c r="J17" s="10">
        <v>30</v>
      </c>
      <c r="K17" s="10">
        <v>15</v>
      </c>
      <c r="L17" s="10">
        <v>204</v>
      </c>
      <c r="M17" s="10">
        <v>72</v>
      </c>
      <c r="N17" s="10">
        <v>60</v>
      </c>
      <c r="O17" s="10">
        <v>48</v>
      </c>
      <c r="P17" s="10">
        <v>16</v>
      </c>
      <c r="Q17" s="10">
        <v>8</v>
      </c>
      <c r="R17" s="10">
        <v>284</v>
      </c>
      <c r="S17" s="10">
        <v>72</v>
      </c>
      <c r="T17" s="10">
        <v>84</v>
      </c>
      <c r="U17" s="10">
        <v>76</v>
      </c>
      <c r="V17" s="10">
        <v>32</v>
      </c>
      <c r="W17" s="10">
        <v>20</v>
      </c>
      <c r="X17" s="10">
        <v>2068</v>
      </c>
      <c r="Y17" s="10">
        <v>224</v>
      </c>
      <c r="Z17" s="10">
        <v>672</v>
      </c>
      <c r="AA17" s="10">
        <v>588</v>
      </c>
      <c r="AB17" s="10">
        <v>380</v>
      </c>
      <c r="AC17" s="10">
        <v>204</v>
      </c>
    </row>
    <row r="18" spans="1:29" ht="12.75">
      <c r="A18" s="4" t="s">
        <v>10</v>
      </c>
      <c r="B18" s="5" t="s">
        <v>49</v>
      </c>
      <c r="C18" s="4" t="s">
        <v>50</v>
      </c>
      <c r="D18" s="10">
        <v>268</v>
      </c>
      <c r="E18" s="10">
        <v>184</v>
      </c>
      <c r="F18" s="10">
        <v>40</v>
      </c>
      <c r="G18" s="10">
        <v>44</v>
      </c>
      <c r="H18" s="10">
        <v>230</v>
      </c>
      <c r="I18" s="10">
        <v>155</v>
      </c>
      <c r="J18" s="10">
        <v>55</v>
      </c>
      <c r="K18" s="10">
        <v>20</v>
      </c>
      <c r="L18" s="10">
        <v>228</v>
      </c>
      <c r="M18" s="10">
        <v>124</v>
      </c>
      <c r="N18" s="10">
        <v>36</v>
      </c>
      <c r="O18" s="10">
        <v>32</v>
      </c>
      <c r="P18" s="10">
        <v>8</v>
      </c>
      <c r="Q18" s="10">
        <v>28</v>
      </c>
      <c r="R18" s="10">
        <v>744</v>
      </c>
      <c r="S18" s="10">
        <v>124</v>
      </c>
      <c r="T18" s="10">
        <v>228</v>
      </c>
      <c r="U18" s="10">
        <v>204</v>
      </c>
      <c r="V18" s="10">
        <v>100</v>
      </c>
      <c r="W18" s="10">
        <v>88</v>
      </c>
      <c r="X18" s="10">
        <v>5068</v>
      </c>
      <c r="Y18" s="10">
        <v>464</v>
      </c>
      <c r="Z18" s="10">
        <v>1408</v>
      </c>
      <c r="AA18" s="10">
        <v>960</v>
      </c>
      <c r="AB18" s="10">
        <v>1068</v>
      </c>
      <c r="AC18" s="10">
        <v>1168</v>
      </c>
    </row>
    <row r="19" spans="1:29" ht="12.75">
      <c r="A19" s="4" t="s">
        <v>10</v>
      </c>
      <c r="B19" s="5" t="s">
        <v>51</v>
      </c>
      <c r="C19" s="4" t="s">
        <v>52</v>
      </c>
      <c r="D19" s="10">
        <v>40</v>
      </c>
      <c r="E19" s="10">
        <v>36</v>
      </c>
      <c r="F19" s="10">
        <v>4</v>
      </c>
      <c r="G19" s="10">
        <v>0</v>
      </c>
      <c r="H19" s="10">
        <v>130</v>
      </c>
      <c r="I19" s="10">
        <v>90</v>
      </c>
      <c r="J19" s="10">
        <v>25</v>
      </c>
      <c r="K19" s="10">
        <v>15</v>
      </c>
      <c r="L19" s="10">
        <v>168</v>
      </c>
      <c r="M19" s="10">
        <v>88</v>
      </c>
      <c r="N19" s="10">
        <v>36</v>
      </c>
      <c r="O19" s="10">
        <v>28</v>
      </c>
      <c r="P19" s="10">
        <v>8</v>
      </c>
      <c r="Q19" s="10">
        <v>8</v>
      </c>
      <c r="R19" s="10">
        <v>240</v>
      </c>
      <c r="S19" s="10">
        <v>60</v>
      </c>
      <c r="T19" s="10">
        <v>100</v>
      </c>
      <c r="U19" s="10">
        <v>40</v>
      </c>
      <c r="V19" s="10">
        <v>16</v>
      </c>
      <c r="W19" s="10">
        <v>24</v>
      </c>
      <c r="X19" s="10">
        <v>344</v>
      </c>
      <c r="Y19" s="10">
        <v>28</v>
      </c>
      <c r="Z19" s="10">
        <v>132</v>
      </c>
      <c r="AA19" s="10">
        <v>72</v>
      </c>
      <c r="AB19" s="10">
        <v>32</v>
      </c>
      <c r="AC19" s="10">
        <v>80</v>
      </c>
    </row>
    <row r="20" spans="1:29" ht="12.75">
      <c r="A20" s="4" t="s">
        <v>10</v>
      </c>
      <c r="B20" s="5" t="s">
        <v>53</v>
      </c>
      <c r="C20" s="4" t="s">
        <v>54</v>
      </c>
      <c r="D20" s="10">
        <v>2048</v>
      </c>
      <c r="E20" s="10">
        <v>1340</v>
      </c>
      <c r="F20" s="10">
        <v>488</v>
      </c>
      <c r="G20" s="10">
        <v>220</v>
      </c>
      <c r="H20" s="10">
        <v>2270</v>
      </c>
      <c r="I20" s="10">
        <v>1335</v>
      </c>
      <c r="J20" s="10">
        <v>560</v>
      </c>
      <c r="K20" s="10">
        <v>375</v>
      </c>
      <c r="L20" s="10">
        <v>8572</v>
      </c>
      <c r="M20" s="10">
        <v>2892</v>
      </c>
      <c r="N20" s="10">
        <v>3160</v>
      </c>
      <c r="O20" s="10">
        <v>1344</v>
      </c>
      <c r="P20" s="10">
        <v>532</v>
      </c>
      <c r="Q20" s="10">
        <v>644</v>
      </c>
      <c r="R20" s="10">
        <v>10956</v>
      </c>
      <c r="S20" s="10">
        <v>3248</v>
      </c>
      <c r="T20" s="10">
        <v>3940</v>
      </c>
      <c r="U20" s="10">
        <v>1732</v>
      </c>
      <c r="V20" s="10">
        <v>1100</v>
      </c>
      <c r="W20" s="10">
        <v>936</v>
      </c>
      <c r="X20" s="10">
        <v>12618</v>
      </c>
      <c r="Y20" s="10">
        <v>2503</v>
      </c>
      <c r="Z20" s="10">
        <v>4514</v>
      </c>
      <c r="AA20" s="10">
        <v>2284</v>
      </c>
      <c r="AB20" s="10">
        <v>1605</v>
      </c>
      <c r="AC20" s="10">
        <v>1712</v>
      </c>
    </row>
    <row r="21" spans="1:29" ht="12.75">
      <c r="A21" s="4" t="s">
        <v>10</v>
      </c>
      <c r="B21" s="5" t="s">
        <v>55</v>
      </c>
      <c r="C21" s="4" t="s">
        <v>56</v>
      </c>
      <c r="D21" s="10">
        <v>140</v>
      </c>
      <c r="E21" s="10">
        <v>100</v>
      </c>
      <c r="F21" s="10">
        <v>20</v>
      </c>
      <c r="G21" s="10">
        <v>20</v>
      </c>
      <c r="H21" s="10">
        <v>175</v>
      </c>
      <c r="I21" s="10">
        <v>105</v>
      </c>
      <c r="J21" s="10">
        <v>50</v>
      </c>
      <c r="K21" s="10">
        <v>20</v>
      </c>
      <c r="L21" s="10">
        <v>176</v>
      </c>
      <c r="M21" s="10">
        <v>68</v>
      </c>
      <c r="N21" s="10">
        <v>48</v>
      </c>
      <c r="O21" s="10">
        <v>40</v>
      </c>
      <c r="P21" s="10">
        <v>12</v>
      </c>
      <c r="Q21" s="10">
        <v>8</v>
      </c>
      <c r="R21" s="10">
        <v>512</v>
      </c>
      <c r="S21" s="10">
        <v>88</v>
      </c>
      <c r="T21" s="10">
        <v>184</v>
      </c>
      <c r="U21" s="10">
        <v>116</v>
      </c>
      <c r="V21" s="10">
        <v>68</v>
      </c>
      <c r="W21" s="10">
        <v>56</v>
      </c>
      <c r="X21" s="10">
        <v>836</v>
      </c>
      <c r="Y21" s="10">
        <v>124</v>
      </c>
      <c r="Z21" s="10">
        <v>284</v>
      </c>
      <c r="AA21" s="10">
        <v>196</v>
      </c>
      <c r="AB21" s="10">
        <v>136</v>
      </c>
      <c r="AC21" s="10">
        <v>96</v>
      </c>
    </row>
    <row r="22" spans="1:29" ht="12.75">
      <c r="A22" s="4" t="s">
        <v>10</v>
      </c>
      <c r="B22" s="5" t="s">
        <v>57</v>
      </c>
      <c r="C22" s="4" t="s">
        <v>58</v>
      </c>
      <c r="D22" s="10">
        <v>132</v>
      </c>
      <c r="E22" s="10">
        <v>100</v>
      </c>
      <c r="F22" s="10">
        <v>12</v>
      </c>
      <c r="G22" s="10">
        <v>20</v>
      </c>
      <c r="H22" s="10">
        <v>220</v>
      </c>
      <c r="I22" s="10">
        <v>140</v>
      </c>
      <c r="J22" s="10">
        <v>50</v>
      </c>
      <c r="K22" s="10">
        <v>30</v>
      </c>
      <c r="L22" s="10">
        <v>404</v>
      </c>
      <c r="M22" s="10">
        <v>180</v>
      </c>
      <c r="N22" s="10">
        <v>124</v>
      </c>
      <c r="O22" s="10">
        <v>64</v>
      </c>
      <c r="P22" s="10">
        <v>28</v>
      </c>
      <c r="Q22" s="10">
        <v>8</v>
      </c>
      <c r="R22" s="10">
        <v>552</v>
      </c>
      <c r="S22" s="10">
        <v>152</v>
      </c>
      <c r="T22" s="10">
        <v>204</v>
      </c>
      <c r="U22" s="10">
        <v>100</v>
      </c>
      <c r="V22" s="10">
        <v>48</v>
      </c>
      <c r="W22" s="10">
        <v>48</v>
      </c>
      <c r="X22" s="10">
        <v>836</v>
      </c>
      <c r="Y22" s="10">
        <v>104</v>
      </c>
      <c r="Z22" s="10">
        <v>300</v>
      </c>
      <c r="AA22" s="10">
        <v>208</v>
      </c>
      <c r="AB22" s="10">
        <v>88</v>
      </c>
      <c r="AC22" s="10">
        <v>136</v>
      </c>
    </row>
    <row r="23" spans="1:29" ht="12.75">
      <c r="A23" s="4" t="s">
        <v>10</v>
      </c>
      <c r="B23" s="5" t="s">
        <v>59</v>
      </c>
      <c r="C23" s="4" t="s">
        <v>60</v>
      </c>
      <c r="D23" s="10">
        <v>92</v>
      </c>
      <c r="E23" s="10">
        <v>76</v>
      </c>
      <c r="F23" s="10">
        <v>8</v>
      </c>
      <c r="G23" s="10">
        <v>8</v>
      </c>
      <c r="H23" s="10">
        <v>110</v>
      </c>
      <c r="I23" s="10">
        <v>80</v>
      </c>
      <c r="J23" s="10">
        <v>20</v>
      </c>
      <c r="K23" s="10">
        <v>10</v>
      </c>
      <c r="L23" s="10">
        <v>404</v>
      </c>
      <c r="M23" s="10">
        <v>160</v>
      </c>
      <c r="N23" s="10">
        <v>136</v>
      </c>
      <c r="O23" s="10">
        <v>92</v>
      </c>
      <c r="P23" s="10">
        <v>0</v>
      </c>
      <c r="Q23" s="10">
        <v>16</v>
      </c>
      <c r="R23" s="10">
        <v>1080</v>
      </c>
      <c r="S23" s="10">
        <v>328</v>
      </c>
      <c r="T23" s="10">
        <v>428</v>
      </c>
      <c r="U23" s="10">
        <v>176</v>
      </c>
      <c r="V23" s="10">
        <v>64</v>
      </c>
      <c r="W23" s="10">
        <v>84</v>
      </c>
      <c r="X23" s="10">
        <v>1672</v>
      </c>
      <c r="Y23" s="10">
        <v>264</v>
      </c>
      <c r="Z23" s="10">
        <v>788</v>
      </c>
      <c r="AA23" s="10">
        <v>236</v>
      </c>
      <c r="AB23" s="10">
        <v>212</v>
      </c>
      <c r="AC23" s="10">
        <v>172</v>
      </c>
    </row>
    <row r="24" spans="1:29" ht="12.75">
      <c r="A24" s="4" t="s">
        <v>10</v>
      </c>
      <c r="B24" s="5" t="s">
        <v>61</v>
      </c>
      <c r="C24" s="4" t="s">
        <v>62</v>
      </c>
      <c r="D24" s="10">
        <v>152</v>
      </c>
      <c r="E24" s="10">
        <v>120</v>
      </c>
      <c r="F24" s="10">
        <v>28</v>
      </c>
      <c r="G24" s="10">
        <v>4</v>
      </c>
      <c r="H24" s="10">
        <v>495</v>
      </c>
      <c r="I24" s="10">
        <v>250</v>
      </c>
      <c r="J24" s="10">
        <v>110</v>
      </c>
      <c r="K24" s="10">
        <v>135</v>
      </c>
      <c r="L24" s="10">
        <v>740</v>
      </c>
      <c r="M24" s="10">
        <v>212</v>
      </c>
      <c r="N24" s="10">
        <v>200</v>
      </c>
      <c r="O24" s="10">
        <v>184</v>
      </c>
      <c r="P24" s="10">
        <v>28</v>
      </c>
      <c r="Q24" s="10">
        <v>116</v>
      </c>
      <c r="R24" s="10">
        <v>784</v>
      </c>
      <c r="S24" s="10">
        <v>132</v>
      </c>
      <c r="T24" s="10">
        <v>296</v>
      </c>
      <c r="U24" s="10">
        <v>112</v>
      </c>
      <c r="V24" s="10">
        <v>104</v>
      </c>
      <c r="W24" s="10">
        <v>140</v>
      </c>
      <c r="X24" s="10">
        <v>816</v>
      </c>
      <c r="Y24" s="10">
        <v>140</v>
      </c>
      <c r="Z24" s="10">
        <v>260</v>
      </c>
      <c r="AA24" s="10">
        <v>128</v>
      </c>
      <c r="AB24" s="10">
        <v>160</v>
      </c>
      <c r="AC24" s="10">
        <v>128</v>
      </c>
    </row>
    <row r="25" spans="1:29" ht="12.75">
      <c r="A25" s="4" t="s">
        <v>10</v>
      </c>
      <c r="B25" s="5" t="s">
        <v>63</v>
      </c>
      <c r="C25" s="4" t="s">
        <v>64</v>
      </c>
      <c r="D25" s="10">
        <v>300</v>
      </c>
      <c r="E25" s="10">
        <v>204</v>
      </c>
      <c r="F25" s="10">
        <v>68</v>
      </c>
      <c r="G25" s="10">
        <v>28</v>
      </c>
      <c r="H25" s="10">
        <v>540</v>
      </c>
      <c r="I25" s="10">
        <v>290</v>
      </c>
      <c r="J25" s="10">
        <v>165</v>
      </c>
      <c r="K25" s="10">
        <v>85</v>
      </c>
      <c r="L25" s="10">
        <v>716</v>
      </c>
      <c r="M25" s="10">
        <v>324</v>
      </c>
      <c r="N25" s="10">
        <v>212</v>
      </c>
      <c r="O25" s="10">
        <v>120</v>
      </c>
      <c r="P25" s="10">
        <v>20</v>
      </c>
      <c r="Q25" s="10">
        <v>40</v>
      </c>
      <c r="R25" s="10">
        <v>1136</v>
      </c>
      <c r="S25" s="10">
        <v>292</v>
      </c>
      <c r="T25" s="10">
        <v>440</v>
      </c>
      <c r="U25" s="10">
        <v>228</v>
      </c>
      <c r="V25" s="10">
        <v>84</v>
      </c>
      <c r="W25" s="10">
        <v>92</v>
      </c>
      <c r="X25" s="10">
        <v>1376</v>
      </c>
      <c r="Y25" s="10">
        <v>192</v>
      </c>
      <c r="Z25" s="10">
        <v>652</v>
      </c>
      <c r="AA25" s="10">
        <v>196</v>
      </c>
      <c r="AB25" s="10">
        <v>184</v>
      </c>
      <c r="AC25" s="10">
        <v>152</v>
      </c>
    </row>
    <row r="26" spans="1:29" ht="12.75">
      <c r="A26" s="4" t="s">
        <v>10</v>
      </c>
      <c r="B26" s="5" t="s">
        <v>65</v>
      </c>
      <c r="C26" s="4" t="s">
        <v>66</v>
      </c>
      <c r="D26" s="10">
        <v>80</v>
      </c>
      <c r="E26" s="10">
        <v>68</v>
      </c>
      <c r="F26" s="10">
        <v>8</v>
      </c>
      <c r="G26" s="10">
        <v>4</v>
      </c>
      <c r="H26" s="10">
        <v>515</v>
      </c>
      <c r="I26" s="10">
        <v>205</v>
      </c>
      <c r="J26" s="10">
        <v>165</v>
      </c>
      <c r="K26" s="10">
        <v>145</v>
      </c>
      <c r="L26" s="10">
        <v>832</v>
      </c>
      <c r="M26" s="10">
        <v>240</v>
      </c>
      <c r="N26" s="10">
        <v>248</v>
      </c>
      <c r="O26" s="10">
        <v>232</v>
      </c>
      <c r="P26" s="10">
        <v>52</v>
      </c>
      <c r="Q26" s="10">
        <v>60</v>
      </c>
      <c r="R26" s="10">
        <v>1248</v>
      </c>
      <c r="S26" s="10">
        <v>236</v>
      </c>
      <c r="T26" s="10">
        <v>456</v>
      </c>
      <c r="U26" s="10">
        <v>284</v>
      </c>
      <c r="V26" s="10">
        <v>152</v>
      </c>
      <c r="W26" s="10">
        <v>120</v>
      </c>
      <c r="X26" s="10">
        <v>1232</v>
      </c>
      <c r="Y26" s="10">
        <v>176</v>
      </c>
      <c r="Z26" s="10">
        <v>412</v>
      </c>
      <c r="AA26" s="10">
        <v>216</v>
      </c>
      <c r="AB26" s="10">
        <v>236</v>
      </c>
      <c r="AC26" s="10">
        <v>192</v>
      </c>
    </row>
    <row r="27" spans="1:29" ht="12.75">
      <c r="A27" s="4" t="s">
        <v>10</v>
      </c>
      <c r="B27" s="5" t="s">
        <v>67</v>
      </c>
      <c r="C27" s="4" t="s">
        <v>68</v>
      </c>
      <c r="D27" s="10">
        <v>148</v>
      </c>
      <c r="E27" s="10">
        <v>104</v>
      </c>
      <c r="F27" s="10">
        <v>32</v>
      </c>
      <c r="G27" s="10">
        <v>12</v>
      </c>
      <c r="H27" s="10">
        <v>235</v>
      </c>
      <c r="I27" s="10">
        <v>135</v>
      </c>
      <c r="J27" s="10">
        <v>55</v>
      </c>
      <c r="K27" s="10">
        <v>45</v>
      </c>
      <c r="L27" s="10">
        <v>1080</v>
      </c>
      <c r="M27" s="10">
        <v>292</v>
      </c>
      <c r="N27" s="10">
        <v>380</v>
      </c>
      <c r="O27" s="10">
        <v>224</v>
      </c>
      <c r="P27" s="10">
        <v>112</v>
      </c>
      <c r="Q27" s="10">
        <v>72</v>
      </c>
      <c r="R27" s="10">
        <v>3160</v>
      </c>
      <c r="S27" s="10">
        <v>824</v>
      </c>
      <c r="T27" s="10">
        <v>1032</v>
      </c>
      <c r="U27" s="10">
        <v>592</v>
      </c>
      <c r="V27" s="10">
        <v>428</v>
      </c>
      <c r="W27" s="10">
        <v>284</v>
      </c>
      <c r="X27" s="10">
        <v>3577</v>
      </c>
      <c r="Y27" s="10">
        <v>598</v>
      </c>
      <c r="Z27" s="10">
        <v>1296</v>
      </c>
      <c r="AA27" s="10">
        <v>776</v>
      </c>
      <c r="AB27" s="10">
        <v>549</v>
      </c>
      <c r="AC27" s="10">
        <v>358</v>
      </c>
    </row>
    <row r="28" spans="1:29" ht="12.75">
      <c r="A28" s="4" t="s">
        <v>10</v>
      </c>
      <c r="B28" s="5" t="s">
        <v>69</v>
      </c>
      <c r="C28" s="4" t="s">
        <v>70</v>
      </c>
      <c r="D28" s="10">
        <v>464</v>
      </c>
      <c r="E28" s="10">
        <v>384</v>
      </c>
      <c r="F28" s="10">
        <v>60</v>
      </c>
      <c r="G28" s="10">
        <v>20</v>
      </c>
      <c r="H28" s="10">
        <v>505</v>
      </c>
      <c r="I28" s="10">
        <v>355</v>
      </c>
      <c r="J28" s="10">
        <v>90</v>
      </c>
      <c r="K28" s="10">
        <v>60</v>
      </c>
      <c r="L28" s="10">
        <v>692</v>
      </c>
      <c r="M28" s="10">
        <v>376</v>
      </c>
      <c r="N28" s="10">
        <v>192</v>
      </c>
      <c r="O28" s="10">
        <v>84</v>
      </c>
      <c r="P28" s="10">
        <v>12</v>
      </c>
      <c r="Q28" s="10">
        <v>28</v>
      </c>
      <c r="R28" s="10">
        <v>712</v>
      </c>
      <c r="S28" s="10">
        <v>232</v>
      </c>
      <c r="T28" s="10">
        <v>276</v>
      </c>
      <c r="U28" s="10">
        <v>96</v>
      </c>
      <c r="V28" s="10">
        <v>68</v>
      </c>
      <c r="W28" s="10">
        <v>40</v>
      </c>
      <c r="X28" s="10">
        <v>896</v>
      </c>
      <c r="Y28" s="10">
        <v>152</v>
      </c>
      <c r="Z28" s="10">
        <v>344</v>
      </c>
      <c r="AA28" s="10">
        <v>188</v>
      </c>
      <c r="AB28" s="10">
        <v>116</v>
      </c>
      <c r="AC28" s="10">
        <v>96</v>
      </c>
    </row>
    <row r="29" spans="1:29" ht="12.75">
      <c r="A29" s="4" t="s">
        <v>10</v>
      </c>
      <c r="B29" s="5" t="s">
        <v>71</v>
      </c>
      <c r="C29" s="4" t="s">
        <v>72</v>
      </c>
      <c r="D29" s="10">
        <v>188</v>
      </c>
      <c r="E29" s="10">
        <v>140</v>
      </c>
      <c r="F29" s="10">
        <v>36</v>
      </c>
      <c r="G29" s="10">
        <v>12</v>
      </c>
      <c r="H29" s="10">
        <v>320</v>
      </c>
      <c r="I29" s="10">
        <v>225</v>
      </c>
      <c r="J29" s="10">
        <v>45</v>
      </c>
      <c r="K29" s="10">
        <v>50</v>
      </c>
      <c r="L29" s="10">
        <v>332</v>
      </c>
      <c r="M29" s="10">
        <v>132</v>
      </c>
      <c r="N29" s="10">
        <v>60</v>
      </c>
      <c r="O29" s="10">
        <v>92</v>
      </c>
      <c r="P29" s="10">
        <v>36</v>
      </c>
      <c r="Q29" s="10">
        <v>12</v>
      </c>
      <c r="R29" s="10">
        <v>448</v>
      </c>
      <c r="S29" s="10">
        <v>84</v>
      </c>
      <c r="T29" s="10">
        <v>188</v>
      </c>
      <c r="U29" s="10">
        <v>88</v>
      </c>
      <c r="V29" s="10">
        <v>52</v>
      </c>
      <c r="W29" s="10">
        <v>36</v>
      </c>
      <c r="X29" s="10">
        <v>538</v>
      </c>
      <c r="Y29" s="10">
        <v>85</v>
      </c>
      <c r="Z29" s="10">
        <v>192</v>
      </c>
      <c r="AA29" s="10">
        <v>98</v>
      </c>
      <c r="AB29" s="10">
        <v>79</v>
      </c>
      <c r="AC29" s="10">
        <v>84</v>
      </c>
    </row>
    <row r="30" spans="1:29" ht="12.75">
      <c r="A30" s="4" t="s">
        <v>10</v>
      </c>
      <c r="B30" s="5" t="s">
        <v>73</v>
      </c>
      <c r="C30" s="4" t="s">
        <v>74</v>
      </c>
      <c r="D30" s="10">
        <v>72</v>
      </c>
      <c r="E30" s="10">
        <v>48</v>
      </c>
      <c r="F30" s="10">
        <v>16</v>
      </c>
      <c r="G30" s="10">
        <v>8</v>
      </c>
      <c r="H30" s="10">
        <v>135</v>
      </c>
      <c r="I30" s="10">
        <v>25</v>
      </c>
      <c r="J30" s="10">
        <v>55</v>
      </c>
      <c r="K30" s="10">
        <v>55</v>
      </c>
      <c r="L30" s="10">
        <v>244</v>
      </c>
      <c r="M30" s="10">
        <v>68</v>
      </c>
      <c r="N30" s="10">
        <v>68</v>
      </c>
      <c r="O30" s="10">
        <v>36</v>
      </c>
      <c r="P30" s="10">
        <v>28</v>
      </c>
      <c r="Q30" s="10">
        <v>44</v>
      </c>
      <c r="R30" s="10">
        <v>544</v>
      </c>
      <c r="S30" s="10">
        <v>116</v>
      </c>
      <c r="T30" s="10">
        <v>164</v>
      </c>
      <c r="U30" s="10">
        <v>120</v>
      </c>
      <c r="V30" s="10">
        <v>88</v>
      </c>
      <c r="W30" s="10">
        <v>56</v>
      </c>
      <c r="X30" s="10">
        <v>688</v>
      </c>
      <c r="Y30" s="10">
        <v>88</v>
      </c>
      <c r="Z30" s="10">
        <v>232</v>
      </c>
      <c r="AA30" s="10">
        <v>124</v>
      </c>
      <c r="AB30" s="10">
        <v>136</v>
      </c>
      <c r="AC30" s="10">
        <v>108</v>
      </c>
    </row>
    <row r="31" spans="1:29" ht="12.75">
      <c r="A31" s="4" t="s">
        <v>10</v>
      </c>
      <c r="B31" s="5" t="s">
        <v>75</v>
      </c>
      <c r="C31" s="4" t="s">
        <v>76</v>
      </c>
      <c r="D31" s="10">
        <v>124</v>
      </c>
      <c r="E31" s="10">
        <v>104</v>
      </c>
      <c r="F31" s="10">
        <v>8</v>
      </c>
      <c r="G31" s="10">
        <v>12</v>
      </c>
      <c r="H31" s="10">
        <v>210</v>
      </c>
      <c r="I31" s="10">
        <v>190</v>
      </c>
      <c r="J31" s="10">
        <v>10</v>
      </c>
      <c r="K31" s="10">
        <v>10</v>
      </c>
      <c r="L31" s="10">
        <v>236</v>
      </c>
      <c r="M31" s="10">
        <v>160</v>
      </c>
      <c r="N31" s="10">
        <v>48</v>
      </c>
      <c r="O31" s="10">
        <v>24</v>
      </c>
      <c r="P31" s="10">
        <v>4</v>
      </c>
      <c r="Q31" s="10">
        <v>0</v>
      </c>
      <c r="R31" s="10">
        <v>224</v>
      </c>
      <c r="S31" s="10">
        <v>112</v>
      </c>
      <c r="T31" s="10">
        <v>52</v>
      </c>
      <c r="U31" s="10">
        <v>36</v>
      </c>
      <c r="V31" s="10">
        <v>12</v>
      </c>
      <c r="W31" s="10">
        <v>12</v>
      </c>
      <c r="X31" s="10">
        <v>276</v>
      </c>
      <c r="Y31" s="10">
        <v>68</v>
      </c>
      <c r="Z31" s="10">
        <v>116</v>
      </c>
      <c r="AA31" s="10">
        <v>36</v>
      </c>
      <c r="AB31" s="10">
        <v>28</v>
      </c>
      <c r="AC31" s="10">
        <v>28</v>
      </c>
    </row>
    <row r="32" spans="1:29" ht="12.75">
      <c r="A32" s="4" t="s">
        <v>10</v>
      </c>
      <c r="B32" s="5" t="s">
        <v>77</v>
      </c>
      <c r="C32" s="4" t="s">
        <v>78</v>
      </c>
      <c r="D32" s="10">
        <v>6720</v>
      </c>
      <c r="E32" s="10">
        <v>4196</v>
      </c>
      <c r="F32" s="10">
        <v>1624</v>
      </c>
      <c r="G32" s="10">
        <v>900</v>
      </c>
      <c r="H32" s="10">
        <v>7715</v>
      </c>
      <c r="I32" s="10">
        <v>4110</v>
      </c>
      <c r="J32" s="10">
        <v>2290</v>
      </c>
      <c r="K32" s="10">
        <v>1315</v>
      </c>
      <c r="L32" s="10">
        <v>8664</v>
      </c>
      <c r="M32" s="10">
        <v>4092</v>
      </c>
      <c r="N32" s="10">
        <v>2620</v>
      </c>
      <c r="O32" s="10">
        <v>1132</v>
      </c>
      <c r="P32" s="10">
        <v>476</v>
      </c>
      <c r="Q32" s="10">
        <v>344</v>
      </c>
      <c r="R32" s="10">
        <v>9020</v>
      </c>
      <c r="S32" s="10">
        <v>3128</v>
      </c>
      <c r="T32" s="10">
        <v>3156</v>
      </c>
      <c r="U32" s="10">
        <v>1276</v>
      </c>
      <c r="V32" s="10">
        <v>840</v>
      </c>
      <c r="W32" s="10">
        <v>620</v>
      </c>
      <c r="X32" s="10">
        <v>10017</v>
      </c>
      <c r="Y32" s="10">
        <v>2335</v>
      </c>
      <c r="Z32" s="10">
        <v>3482</v>
      </c>
      <c r="AA32" s="10">
        <v>1555</v>
      </c>
      <c r="AB32" s="10">
        <v>1441</v>
      </c>
      <c r="AC32" s="10">
        <v>1204</v>
      </c>
    </row>
    <row r="33" spans="1:29" ht="12.75">
      <c r="A33" s="4" t="s">
        <v>10</v>
      </c>
      <c r="B33" s="5" t="s">
        <v>79</v>
      </c>
      <c r="C33" s="4" t="s">
        <v>80</v>
      </c>
      <c r="D33" s="10">
        <v>84</v>
      </c>
      <c r="E33" s="10">
        <v>64</v>
      </c>
      <c r="F33" s="10">
        <v>12</v>
      </c>
      <c r="G33" s="10">
        <v>8</v>
      </c>
      <c r="H33" s="10">
        <v>90</v>
      </c>
      <c r="I33" s="10">
        <v>70</v>
      </c>
      <c r="J33" s="10">
        <v>15</v>
      </c>
      <c r="K33" s="10">
        <v>5</v>
      </c>
      <c r="L33" s="10">
        <v>900</v>
      </c>
      <c r="M33" s="10">
        <v>272</v>
      </c>
      <c r="N33" s="10">
        <v>304</v>
      </c>
      <c r="O33" s="10">
        <v>176</v>
      </c>
      <c r="P33" s="10">
        <v>76</v>
      </c>
      <c r="Q33" s="10">
        <v>72</v>
      </c>
      <c r="R33" s="10">
        <v>6324</v>
      </c>
      <c r="S33" s="10">
        <v>1976</v>
      </c>
      <c r="T33" s="10">
        <v>2056</v>
      </c>
      <c r="U33" s="10">
        <v>1104</v>
      </c>
      <c r="V33" s="10">
        <v>688</v>
      </c>
      <c r="W33" s="10">
        <v>500</v>
      </c>
      <c r="X33" s="10">
        <v>7276</v>
      </c>
      <c r="Y33" s="10">
        <v>1792</v>
      </c>
      <c r="Z33" s="10">
        <v>2404</v>
      </c>
      <c r="AA33" s="10">
        <v>1352</v>
      </c>
      <c r="AB33" s="10">
        <v>928</v>
      </c>
      <c r="AC33" s="10">
        <v>800</v>
      </c>
    </row>
    <row r="34" spans="1:29" ht="12.75">
      <c r="A34" s="4" t="s">
        <v>10</v>
      </c>
      <c r="B34" s="5" t="s">
        <v>81</v>
      </c>
      <c r="C34" s="4" t="s">
        <v>82</v>
      </c>
      <c r="D34" s="10">
        <v>52</v>
      </c>
      <c r="E34" s="10">
        <v>52</v>
      </c>
      <c r="F34" s="10">
        <v>0</v>
      </c>
      <c r="G34" s="10">
        <v>0</v>
      </c>
      <c r="H34" s="10">
        <v>100</v>
      </c>
      <c r="I34" s="10">
        <v>65</v>
      </c>
      <c r="J34" s="10">
        <v>25</v>
      </c>
      <c r="K34" s="10">
        <v>10</v>
      </c>
      <c r="L34" s="10">
        <v>112</v>
      </c>
      <c r="M34" s="10">
        <v>52</v>
      </c>
      <c r="N34" s="10">
        <v>56</v>
      </c>
      <c r="O34" s="10">
        <v>4</v>
      </c>
      <c r="P34" s="10">
        <v>0</v>
      </c>
      <c r="Q34" s="10">
        <v>0</v>
      </c>
      <c r="R34" s="10">
        <v>140</v>
      </c>
      <c r="S34" s="10">
        <v>40</v>
      </c>
      <c r="T34" s="10">
        <v>68</v>
      </c>
      <c r="U34" s="10">
        <v>12</v>
      </c>
      <c r="V34" s="10">
        <v>8</v>
      </c>
      <c r="W34" s="10">
        <v>12</v>
      </c>
      <c r="X34" s="10">
        <v>1085</v>
      </c>
      <c r="Y34" s="10">
        <v>106</v>
      </c>
      <c r="Z34" s="10">
        <v>315</v>
      </c>
      <c r="AA34" s="10">
        <v>300</v>
      </c>
      <c r="AB34" s="10">
        <v>219</v>
      </c>
      <c r="AC34" s="10">
        <v>145</v>
      </c>
    </row>
    <row r="35" spans="1:29" ht="12.75">
      <c r="A35" s="4" t="s">
        <v>10</v>
      </c>
      <c r="B35" s="5" t="s">
        <v>83</v>
      </c>
      <c r="C35" s="4" t="s">
        <v>84</v>
      </c>
      <c r="D35" s="10">
        <v>364</v>
      </c>
      <c r="E35" s="10">
        <v>276</v>
      </c>
      <c r="F35" s="10">
        <v>76</v>
      </c>
      <c r="G35" s="10">
        <v>12</v>
      </c>
      <c r="H35" s="10">
        <v>410</v>
      </c>
      <c r="I35" s="10">
        <v>245</v>
      </c>
      <c r="J35" s="10">
        <v>85</v>
      </c>
      <c r="K35" s="10">
        <v>80</v>
      </c>
      <c r="L35" s="10">
        <v>544</v>
      </c>
      <c r="M35" s="10">
        <v>256</v>
      </c>
      <c r="N35" s="10">
        <v>172</v>
      </c>
      <c r="O35" s="10">
        <v>80</v>
      </c>
      <c r="P35" s="10">
        <v>16</v>
      </c>
      <c r="Q35" s="10">
        <v>20</v>
      </c>
      <c r="R35" s="10">
        <v>866</v>
      </c>
      <c r="S35" s="10">
        <v>242</v>
      </c>
      <c r="T35" s="10">
        <v>316</v>
      </c>
      <c r="U35" s="10">
        <v>188</v>
      </c>
      <c r="V35" s="10">
        <v>76</v>
      </c>
      <c r="W35" s="10">
        <v>44</v>
      </c>
      <c r="X35" s="10">
        <v>1580</v>
      </c>
      <c r="Y35" s="10">
        <v>180</v>
      </c>
      <c r="Z35" s="10">
        <v>656</v>
      </c>
      <c r="AA35" s="10">
        <v>300</v>
      </c>
      <c r="AB35" s="10">
        <v>244</v>
      </c>
      <c r="AC35" s="10">
        <v>200</v>
      </c>
    </row>
    <row r="36" spans="1:29" ht="12.75">
      <c r="A36" s="4" t="s">
        <v>10</v>
      </c>
      <c r="B36" s="5" t="s">
        <v>85</v>
      </c>
      <c r="C36" s="4" t="s">
        <v>86</v>
      </c>
      <c r="D36" s="10">
        <v>560</v>
      </c>
      <c r="E36" s="10">
        <v>432</v>
      </c>
      <c r="F36" s="10">
        <v>108</v>
      </c>
      <c r="G36" s="10">
        <v>20</v>
      </c>
      <c r="H36" s="10">
        <v>1690</v>
      </c>
      <c r="I36" s="10">
        <v>1070</v>
      </c>
      <c r="J36" s="10">
        <v>385</v>
      </c>
      <c r="K36" s="10">
        <v>235</v>
      </c>
      <c r="L36" s="10">
        <v>5988</v>
      </c>
      <c r="M36" s="10">
        <v>2552</v>
      </c>
      <c r="N36" s="10">
        <v>1888</v>
      </c>
      <c r="O36" s="10">
        <v>828</v>
      </c>
      <c r="P36" s="10">
        <v>252</v>
      </c>
      <c r="Q36" s="10">
        <v>468</v>
      </c>
      <c r="R36" s="10">
        <v>8484</v>
      </c>
      <c r="S36" s="10">
        <v>2868</v>
      </c>
      <c r="T36" s="10">
        <v>2848</v>
      </c>
      <c r="U36" s="10">
        <v>1348</v>
      </c>
      <c r="V36" s="10">
        <v>732</v>
      </c>
      <c r="W36" s="10">
        <v>688</v>
      </c>
      <c r="X36" s="10">
        <v>7766</v>
      </c>
      <c r="Y36" s="10">
        <v>1983</v>
      </c>
      <c r="Z36" s="10">
        <v>2656</v>
      </c>
      <c r="AA36" s="10">
        <v>1201</v>
      </c>
      <c r="AB36" s="10">
        <v>923</v>
      </c>
      <c r="AC36" s="10">
        <v>1003</v>
      </c>
    </row>
    <row r="37" spans="1:29" ht="12.75">
      <c r="A37" s="4" t="s">
        <v>10</v>
      </c>
      <c r="B37" s="5" t="s">
        <v>87</v>
      </c>
      <c r="C37" s="4" t="s">
        <v>88</v>
      </c>
      <c r="D37" s="10">
        <v>280</v>
      </c>
      <c r="E37" s="10">
        <v>168</v>
      </c>
      <c r="F37" s="10">
        <v>72</v>
      </c>
      <c r="G37" s="10">
        <v>40</v>
      </c>
      <c r="H37" s="10">
        <v>590</v>
      </c>
      <c r="I37" s="10">
        <v>290</v>
      </c>
      <c r="J37" s="10">
        <v>180</v>
      </c>
      <c r="K37" s="10">
        <v>120</v>
      </c>
      <c r="L37" s="10">
        <v>768</v>
      </c>
      <c r="M37" s="10">
        <v>316</v>
      </c>
      <c r="N37" s="10">
        <v>296</v>
      </c>
      <c r="O37" s="10">
        <v>100</v>
      </c>
      <c r="P37" s="10">
        <v>24</v>
      </c>
      <c r="Q37" s="10">
        <v>32</v>
      </c>
      <c r="R37" s="10">
        <v>2064</v>
      </c>
      <c r="S37" s="10">
        <v>516</v>
      </c>
      <c r="T37" s="10">
        <v>692</v>
      </c>
      <c r="U37" s="10">
        <v>432</v>
      </c>
      <c r="V37" s="10">
        <v>240</v>
      </c>
      <c r="W37" s="10">
        <v>184</v>
      </c>
      <c r="X37" s="10">
        <v>3215</v>
      </c>
      <c r="Y37" s="10">
        <v>595</v>
      </c>
      <c r="Z37" s="10">
        <v>1021</v>
      </c>
      <c r="AA37" s="10">
        <v>639</v>
      </c>
      <c r="AB37" s="10">
        <v>561</v>
      </c>
      <c r="AC37" s="10">
        <v>399</v>
      </c>
    </row>
    <row r="38" spans="1:29" ht="12.75">
      <c r="A38" s="4" t="s">
        <v>10</v>
      </c>
      <c r="B38" s="5" t="s">
        <v>89</v>
      </c>
      <c r="C38" s="4" t="s">
        <v>90</v>
      </c>
      <c r="D38" s="10">
        <v>108</v>
      </c>
      <c r="E38" s="10">
        <v>100</v>
      </c>
      <c r="F38" s="10">
        <v>8</v>
      </c>
      <c r="G38" s="10">
        <v>0</v>
      </c>
      <c r="H38" s="10">
        <v>115</v>
      </c>
      <c r="I38" s="10">
        <v>80</v>
      </c>
      <c r="J38" s="10">
        <v>25</v>
      </c>
      <c r="K38" s="10">
        <v>10</v>
      </c>
      <c r="L38" s="10">
        <v>192</v>
      </c>
      <c r="M38" s="10">
        <v>80</v>
      </c>
      <c r="N38" s="10">
        <v>52</v>
      </c>
      <c r="O38" s="10">
        <v>36</v>
      </c>
      <c r="P38" s="10">
        <v>8</v>
      </c>
      <c r="Q38" s="10">
        <v>16</v>
      </c>
      <c r="R38" s="10">
        <v>408</v>
      </c>
      <c r="S38" s="10">
        <v>96</v>
      </c>
      <c r="T38" s="10">
        <v>168</v>
      </c>
      <c r="U38" s="10">
        <v>52</v>
      </c>
      <c r="V38" s="10">
        <v>68</v>
      </c>
      <c r="W38" s="10">
        <v>24</v>
      </c>
      <c r="X38" s="10">
        <v>1372</v>
      </c>
      <c r="Y38" s="10">
        <v>152</v>
      </c>
      <c r="Z38" s="10">
        <v>472</v>
      </c>
      <c r="AA38" s="10">
        <v>276</v>
      </c>
      <c r="AB38" s="10">
        <v>344</v>
      </c>
      <c r="AC38" s="10">
        <v>128</v>
      </c>
    </row>
    <row r="39" spans="1:29" ht="12.75">
      <c r="A39" s="4" t="s">
        <v>10</v>
      </c>
      <c r="B39" s="5" t="s">
        <v>91</v>
      </c>
      <c r="C39" s="4" t="s">
        <v>92</v>
      </c>
      <c r="D39" s="10">
        <v>1492</v>
      </c>
      <c r="E39" s="10">
        <v>1076</v>
      </c>
      <c r="F39" s="10">
        <v>292</v>
      </c>
      <c r="G39" s="10">
        <v>124</v>
      </c>
      <c r="H39" s="10">
        <v>2335</v>
      </c>
      <c r="I39" s="10">
        <v>1255</v>
      </c>
      <c r="J39" s="10">
        <v>660</v>
      </c>
      <c r="K39" s="10">
        <v>420</v>
      </c>
      <c r="L39" s="10">
        <v>5996</v>
      </c>
      <c r="M39" s="10">
        <v>2624</v>
      </c>
      <c r="N39" s="10">
        <v>1832</v>
      </c>
      <c r="O39" s="10">
        <v>868</v>
      </c>
      <c r="P39" s="10">
        <v>300</v>
      </c>
      <c r="Q39" s="10">
        <v>372</v>
      </c>
      <c r="R39" s="10">
        <v>9834</v>
      </c>
      <c r="S39" s="10">
        <v>3321</v>
      </c>
      <c r="T39" s="10">
        <v>3465</v>
      </c>
      <c r="U39" s="10">
        <v>1560</v>
      </c>
      <c r="V39" s="10">
        <v>816</v>
      </c>
      <c r="W39" s="10">
        <v>672</v>
      </c>
      <c r="X39" s="10">
        <v>11423</v>
      </c>
      <c r="Y39" s="10">
        <v>2545</v>
      </c>
      <c r="Z39" s="10">
        <v>4219</v>
      </c>
      <c r="AA39" s="10">
        <v>1967</v>
      </c>
      <c r="AB39" s="10">
        <v>1454</v>
      </c>
      <c r="AC39" s="10">
        <v>1238</v>
      </c>
    </row>
    <row r="40" spans="1:29" ht="12.75">
      <c r="A40" s="4" t="s">
        <v>10</v>
      </c>
      <c r="B40" s="5" t="s">
        <v>93</v>
      </c>
      <c r="C40" s="4" t="s">
        <v>94</v>
      </c>
      <c r="D40" s="10">
        <v>10588</v>
      </c>
      <c r="E40" s="10">
        <v>7060</v>
      </c>
      <c r="F40" s="10">
        <v>2408</v>
      </c>
      <c r="G40" s="10">
        <v>1120</v>
      </c>
      <c r="H40" s="10">
        <v>11880</v>
      </c>
      <c r="I40" s="10">
        <v>6655</v>
      </c>
      <c r="J40" s="10">
        <v>3185</v>
      </c>
      <c r="K40" s="10">
        <v>2040</v>
      </c>
      <c r="L40" s="10">
        <v>20036</v>
      </c>
      <c r="M40" s="10">
        <v>9044</v>
      </c>
      <c r="N40" s="10">
        <v>6272</v>
      </c>
      <c r="O40" s="10">
        <v>2852</v>
      </c>
      <c r="P40" s="10">
        <v>940</v>
      </c>
      <c r="Q40" s="10">
        <v>928</v>
      </c>
      <c r="R40" s="10">
        <v>27710</v>
      </c>
      <c r="S40" s="10">
        <v>10025</v>
      </c>
      <c r="T40" s="10">
        <v>9365</v>
      </c>
      <c r="U40" s="10">
        <v>3948</v>
      </c>
      <c r="V40" s="10">
        <v>2380</v>
      </c>
      <c r="W40" s="10">
        <v>1992</v>
      </c>
      <c r="X40" s="10">
        <v>29676</v>
      </c>
      <c r="Y40" s="10">
        <v>6676</v>
      </c>
      <c r="Z40" s="10">
        <v>9976</v>
      </c>
      <c r="AA40" s="10">
        <v>5224</v>
      </c>
      <c r="AB40" s="10">
        <v>3908</v>
      </c>
      <c r="AC40" s="10">
        <v>3892</v>
      </c>
    </row>
    <row r="41" spans="1:29" ht="12.75">
      <c r="A41" s="4" t="s">
        <v>10</v>
      </c>
      <c r="B41" s="5" t="s">
        <v>95</v>
      </c>
      <c r="C41" s="4" t="s">
        <v>96</v>
      </c>
      <c r="D41" s="10">
        <v>5112</v>
      </c>
      <c r="E41" s="10">
        <v>2960</v>
      </c>
      <c r="F41" s="10">
        <v>1244</v>
      </c>
      <c r="G41" s="10">
        <v>908</v>
      </c>
      <c r="H41" s="10">
        <v>5820</v>
      </c>
      <c r="I41" s="10">
        <v>2720</v>
      </c>
      <c r="J41" s="10">
        <v>1640</v>
      </c>
      <c r="K41" s="10">
        <v>1460</v>
      </c>
      <c r="L41" s="10">
        <v>6040</v>
      </c>
      <c r="M41" s="10">
        <v>2576</v>
      </c>
      <c r="N41" s="10">
        <v>1656</v>
      </c>
      <c r="O41" s="10">
        <v>988</v>
      </c>
      <c r="P41" s="10">
        <v>328</v>
      </c>
      <c r="Q41" s="10">
        <v>492</v>
      </c>
      <c r="R41" s="10">
        <v>7000</v>
      </c>
      <c r="S41" s="10">
        <v>1728</v>
      </c>
      <c r="T41" s="10">
        <v>2100</v>
      </c>
      <c r="U41" s="10">
        <v>1336</v>
      </c>
      <c r="V41" s="10">
        <v>904</v>
      </c>
      <c r="W41" s="10">
        <v>932</v>
      </c>
      <c r="X41" s="10">
        <v>7388</v>
      </c>
      <c r="Y41" s="10">
        <v>900</v>
      </c>
      <c r="Z41" s="10">
        <v>2256</v>
      </c>
      <c r="AA41" s="10">
        <v>1348</v>
      </c>
      <c r="AB41" s="10">
        <v>1416</v>
      </c>
      <c r="AC41" s="10">
        <v>1468</v>
      </c>
    </row>
    <row r="42" spans="1:29" ht="12.75">
      <c r="A42" s="6" t="s">
        <v>10</v>
      </c>
      <c r="B42" s="7" t="s">
        <v>97</v>
      </c>
      <c r="C42" s="6" t="s">
        <v>98</v>
      </c>
      <c r="D42" s="11">
        <v>7132</v>
      </c>
      <c r="E42" s="11">
        <v>4436</v>
      </c>
      <c r="F42" s="11">
        <v>1800</v>
      </c>
      <c r="G42" s="11">
        <v>896</v>
      </c>
      <c r="H42" s="11">
        <v>10155</v>
      </c>
      <c r="I42" s="11">
        <v>5450</v>
      </c>
      <c r="J42" s="11">
        <v>2905</v>
      </c>
      <c r="K42" s="11">
        <v>1800</v>
      </c>
      <c r="L42" s="11">
        <v>10112</v>
      </c>
      <c r="M42" s="11">
        <v>5248</v>
      </c>
      <c r="N42" s="11">
        <v>3024</v>
      </c>
      <c r="O42" s="11">
        <v>1192</v>
      </c>
      <c r="P42" s="11">
        <v>348</v>
      </c>
      <c r="Q42" s="11">
        <v>300</v>
      </c>
      <c r="R42" s="11">
        <v>11350</v>
      </c>
      <c r="S42" s="11">
        <v>4564</v>
      </c>
      <c r="T42" s="11">
        <v>3697</v>
      </c>
      <c r="U42" s="11">
        <v>1581</v>
      </c>
      <c r="V42" s="11">
        <v>904</v>
      </c>
      <c r="W42" s="11">
        <v>604</v>
      </c>
      <c r="X42" s="11">
        <v>13212</v>
      </c>
      <c r="Y42" s="11">
        <v>3384</v>
      </c>
      <c r="Z42" s="11">
        <v>4648</v>
      </c>
      <c r="AA42" s="11">
        <v>2028</v>
      </c>
      <c r="AB42" s="11">
        <v>1828</v>
      </c>
      <c r="AC42" s="11">
        <v>1324</v>
      </c>
    </row>
    <row r="43" s="1" customFormat="1" ht="12.75"/>
    <row r="44" spans="3:7" s="1" customFormat="1" ht="12.75">
      <c r="C44" t="s">
        <v>104</v>
      </c>
      <c r="D44" s="20"/>
      <c r="E44" s="20"/>
      <c r="F44" s="20"/>
      <c r="G44" s="20"/>
    </row>
    <row r="45" spans="3:7" s="1" customFormat="1" ht="12.75">
      <c r="C45" s="20"/>
      <c r="D45" s="20"/>
      <c r="E45" s="20"/>
      <c r="F45" s="20"/>
      <c r="G45" s="20"/>
    </row>
    <row r="46" ht="12.75">
      <c r="S46" s="1"/>
    </row>
    <row r="47" ht="12.75">
      <c r="S47" s="1"/>
    </row>
    <row r="48" ht="12.75">
      <c r="S48" s="1"/>
    </row>
    <row r="49" ht="12.75">
      <c r="S49" s="1"/>
    </row>
    <row r="50" ht="12.75">
      <c r="S50" s="1"/>
    </row>
    <row r="51" ht="12.75">
      <c r="S51" s="1"/>
    </row>
    <row r="52" ht="12.75">
      <c r="S52" s="1"/>
    </row>
    <row r="53" ht="12.75">
      <c r="S53" s="1"/>
    </row>
    <row r="54" ht="12.75">
      <c r="S54" s="1"/>
    </row>
    <row r="55" ht="12.75">
      <c r="S55" s="1"/>
    </row>
    <row r="56" ht="12.75">
      <c r="S56" s="1"/>
    </row>
    <row r="57" ht="12.75">
      <c r="S57" s="1"/>
    </row>
    <row r="58" ht="12.75">
      <c r="S58" s="1"/>
    </row>
    <row r="59" ht="12.75">
      <c r="S59" s="1"/>
    </row>
    <row r="60" ht="12.75">
      <c r="S60" s="1"/>
    </row>
    <row r="61" ht="12.75">
      <c r="S61" s="1"/>
    </row>
    <row r="62" ht="12.75">
      <c r="S62" s="1"/>
    </row>
    <row r="63" ht="12.75">
      <c r="S63" s="1"/>
    </row>
    <row r="64" ht="12.75">
      <c r="S64" s="1"/>
    </row>
    <row r="65" ht="12.75">
      <c r="S65" s="1"/>
    </row>
    <row r="66" ht="12.75">
      <c r="S66" s="1"/>
    </row>
  </sheetData>
  <mergeCells count="8">
    <mergeCell ref="R4:W4"/>
    <mergeCell ref="X4:AC4"/>
    <mergeCell ref="H4:K4"/>
    <mergeCell ref="L4:Q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2.140625" style="0" customWidth="1"/>
    <col min="4" max="4" width="10.8515625" style="0" customWidth="1"/>
    <col min="5" max="5" width="12.7109375" style="0" customWidth="1"/>
    <col min="6" max="8" width="11.8515625" style="0" customWidth="1"/>
    <col min="9" max="10" width="10.8515625" style="0" customWidth="1"/>
    <col min="11" max="11" width="11.57421875" style="0" customWidth="1"/>
    <col min="12" max="13" width="10.8515625" style="0" customWidth="1"/>
    <col min="15" max="15" width="10.8515625" style="0" customWidth="1"/>
  </cols>
  <sheetData>
    <row r="1" spans="3:10" ht="12.75">
      <c r="C1" s="2" t="s">
        <v>44</v>
      </c>
      <c r="D1" s="2"/>
      <c r="J1" s="2"/>
    </row>
    <row r="3" spans="3:10" ht="12.75">
      <c r="C3" s="8" t="s">
        <v>40</v>
      </c>
      <c r="D3" s="8"/>
      <c r="J3" s="8"/>
    </row>
    <row r="4" spans="1:15" s="1" customFormat="1" ht="12.75">
      <c r="A4" s="25" t="s">
        <v>0</v>
      </c>
      <c r="B4" s="27" t="s">
        <v>9</v>
      </c>
      <c r="C4" s="25" t="s">
        <v>5</v>
      </c>
      <c r="D4" s="32">
        <v>1990</v>
      </c>
      <c r="E4" s="33"/>
      <c r="F4" s="33"/>
      <c r="G4" s="33"/>
      <c r="H4" s="33"/>
      <c r="I4" s="33"/>
      <c r="J4" s="22">
        <v>1999</v>
      </c>
      <c r="K4" s="23"/>
      <c r="L4" s="23"/>
      <c r="M4" s="23"/>
      <c r="N4" s="23"/>
      <c r="O4" s="24"/>
    </row>
    <row r="5" spans="1:15" s="1" customFormat="1" ht="114.75">
      <c r="A5" s="26"/>
      <c r="B5" s="28"/>
      <c r="C5" s="26"/>
      <c r="D5" s="13" t="s">
        <v>11</v>
      </c>
      <c r="E5" s="12" t="s">
        <v>101</v>
      </c>
      <c r="F5" s="12" t="s">
        <v>42</v>
      </c>
      <c r="G5" s="12" t="s">
        <v>102</v>
      </c>
      <c r="H5" s="12" t="s">
        <v>103</v>
      </c>
      <c r="I5" s="12" t="s">
        <v>41</v>
      </c>
      <c r="J5" s="13" t="s">
        <v>11</v>
      </c>
      <c r="K5" s="12" t="s">
        <v>101</v>
      </c>
      <c r="L5" s="12" t="s">
        <v>42</v>
      </c>
      <c r="M5" s="12" t="s">
        <v>102</v>
      </c>
      <c r="N5" s="12" t="s">
        <v>103</v>
      </c>
      <c r="O5" s="12" t="s">
        <v>41</v>
      </c>
    </row>
    <row r="6" spans="1:15" s="1" customFormat="1" ht="12.75">
      <c r="A6" s="3" t="s">
        <v>1</v>
      </c>
      <c r="B6" s="18">
        <v>11</v>
      </c>
      <c r="C6" s="3" t="s">
        <v>6</v>
      </c>
      <c r="D6" s="9">
        <v>4869652</v>
      </c>
      <c r="E6" s="9">
        <v>4052859</v>
      </c>
      <c r="F6" s="9">
        <v>221956</v>
      </c>
      <c r="G6" s="9">
        <v>50128</v>
      </c>
      <c r="H6" s="9">
        <v>107669</v>
      </c>
      <c r="I6" s="9">
        <v>437040</v>
      </c>
      <c r="J6" s="9">
        <v>4845434</v>
      </c>
      <c r="K6" s="9">
        <f>863327+3002860</f>
        <v>3866187</v>
      </c>
      <c r="L6" s="9">
        <v>358952</v>
      </c>
      <c r="M6" s="9">
        <v>68318</v>
      </c>
      <c r="N6" s="9">
        <f>J6-K6-L6-M6-O6</f>
        <v>140781</v>
      </c>
      <c r="O6" s="9">
        <v>411196</v>
      </c>
    </row>
    <row r="7" spans="1:15" s="1" customFormat="1" ht="12.75">
      <c r="A7" s="4"/>
      <c r="B7" s="5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4" t="s">
        <v>3</v>
      </c>
      <c r="B8" s="5" t="s">
        <v>2</v>
      </c>
      <c r="C8" s="4" t="s">
        <v>7</v>
      </c>
      <c r="D8" s="10">
        <v>4957750</v>
      </c>
      <c r="E8" s="10">
        <v>4123841</v>
      </c>
      <c r="F8" s="10">
        <v>224934</v>
      </c>
      <c r="G8" s="10">
        <v>50884</v>
      </c>
      <c r="H8" s="10">
        <f>D8-E8-F8-G8-I8</f>
        <v>109513</v>
      </c>
      <c r="I8" s="10">
        <v>448578</v>
      </c>
      <c r="J8" s="10">
        <v>4948104</v>
      </c>
      <c r="K8" s="10">
        <f>875732+3072211</f>
        <v>3947943</v>
      </c>
      <c r="L8" s="10">
        <v>364957</v>
      </c>
      <c r="M8" s="10">
        <v>70008</v>
      </c>
      <c r="N8" s="10">
        <f>J8-K8-L8-M8-O8</f>
        <v>143608</v>
      </c>
      <c r="O8" s="10">
        <v>421588</v>
      </c>
    </row>
    <row r="9" spans="1:15" ht="12.75">
      <c r="A9" s="4"/>
      <c r="B9" s="5"/>
      <c r="C9" s="4"/>
      <c r="D9" s="4"/>
      <c r="E9" s="10"/>
      <c r="F9" s="10"/>
      <c r="G9" s="10"/>
      <c r="H9" s="10"/>
      <c r="I9" s="10"/>
      <c r="J9" s="4"/>
      <c r="K9" s="10"/>
      <c r="L9" s="10"/>
      <c r="M9" s="10"/>
      <c r="N9" s="10"/>
      <c r="O9" s="10"/>
    </row>
    <row r="10" spans="1:15" ht="12.75">
      <c r="A10" s="4" t="s">
        <v>4</v>
      </c>
      <c r="B10" s="5"/>
      <c r="C10" s="4" t="s">
        <v>43</v>
      </c>
      <c r="D10" s="10">
        <v>584404</v>
      </c>
      <c r="E10" s="10">
        <v>491419</v>
      </c>
      <c r="F10" s="10">
        <v>23680</v>
      </c>
      <c r="G10" s="10">
        <v>5716</v>
      </c>
      <c r="H10" s="10">
        <f>D10-E10-F10-G10-I10</f>
        <v>13180</v>
      </c>
      <c r="I10" s="10">
        <v>50409</v>
      </c>
      <c r="J10" s="10">
        <v>577647</v>
      </c>
      <c r="K10" s="10">
        <f>113660+353024</f>
        <v>466684</v>
      </c>
      <c r="L10" s="10">
        <v>39412</v>
      </c>
      <c r="M10" s="10">
        <v>7988</v>
      </c>
      <c r="N10" s="10">
        <f>J10-K10-L10-M10-O10</f>
        <v>16730</v>
      </c>
      <c r="O10" s="10">
        <v>46833</v>
      </c>
    </row>
    <row r="11" spans="1:15" ht="12.75">
      <c r="A11" s="4"/>
      <c r="B11" s="5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4" t="s">
        <v>8</v>
      </c>
      <c r="B12" s="5"/>
      <c r="C12" s="4" t="s">
        <v>44</v>
      </c>
      <c r="D12" s="10">
        <v>97430</v>
      </c>
      <c r="E12" s="10">
        <v>83251</v>
      </c>
      <c r="F12" s="10">
        <v>3904</v>
      </c>
      <c r="G12" s="10">
        <v>1012</v>
      </c>
      <c r="H12" s="10">
        <f>D12-E12-F12-G12-I12</f>
        <v>2398</v>
      </c>
      <c r="I12" s="10">
        <v>6865</v>
      </c>
      <c r="J12" s="10">
        <v>113513</v>
      </c>
      <c r="K12" s="10">
        <f>19907+73180</f>
        <v>93087</v>
      </c>
      <c r="L12" s="10">
        <v>7505</v>
      </c>
      <c r="M12" s="10">
        <v>1873</v>
      </c>
      <c r="N12" s="10">
        <f>J12-K12-L12-M12-O12</f>
        <v>3516</v>
      </c>
      <c r="O12" s="10">
        <v>7532</v>
      </c>
    </row>
    <row r="13" spans="1:15" ht="12.75">
      <c r="A13" s="4"/>
      <c r="B13" s="5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5.5">
      <c r="A14" s="19" t="s">
        <v>46</v>
      </c>
      <c r="B14" s="5"/>
      <c r="C14" s="4" t="s">
        <v>46</v>
      </c>
      <c r="D14" s="10">
        <v>18702</v>
      </c>
      <c r="E14" s="10">
        <v>15865</v>
      </c>
      <c r="F14" s="10">
        <v>608</v>
      </c>
      <c r="G14" s="10">
        <v>164</v>
      </c>
      <c r="H14" s="10">
        <f>D14-E14-F14-G14-I14</f>
        <v>360</v>
      </c>
      <c r="I14" s="10">
        <v>1705</v>
      </c>
      <c r="J14" s="10">
        <v>30220</v>
      </c>
      <c r="K14" s="10">
        <f>5080+19805</f>
        <v>24885</v>
      </c>
      <c r="L14" s="10">
        <v>1774</v>
      </c>
      <c r="M14" s="10">
        <v>433</v>
      </c>
      <c r="N14" s="10">
        <f>J14-K14-L14-M14-O14</f>
        <v>847</v>
      </c>
      <c r="O14" s="10">
        <v>2281</v>
      </c>
    </row>
    <row r="15" spans="1:15" ht="25.5">
      <c r="A15" s="19" t="s">
        <v>45</v>
      </c>
      <c r="B15" s="5"/>
      <c r="C15" s="4" t="s">
        <v>45</v>
      </c>
      <c r="D15" s="10">
        <v>78638</v>
      </c>
      <c r="E15" s="10">
        <v>67386</v>
      </c>
      <c r="F15" s="10">
        <v>3296</v>
      </c>
      <c r="G15" s="10">
        <v>848</v>
      </c>
      <c r="H15" s="10">
        <f>D15-E15-F15-G15-I15</f>
        <v>1948</v>
      </c>
      <c r="I15" s="10">
        <v>5160</v>
      </c>
      <c r="J15" s="10">
        <v>83293</v>
      </c>
      <c r="K15" s="10">
        <f>14827+53375</f>
        <v>68202</v>
      </c>
      <c r="L15" s="10">
        <v>5731</v>
      </c>
      <c r="M15" s="10">
        <v>1440</v>
      </c>
      <c r="N15" s="10">
        <f>J15-K15-L15-M15-O15</f>
        <v>2669</v>
      </c>
      <c r="O15" s="10">
        <v>5251</v>
      </c>
    </row>
    <row r="16" spans="1:15" ht="12.75">
      <c r="A16" s="4"/>
      <c r="B16" s="5"/>
      <c r="C16" s="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4" t="s">
        <v>10</v>
      </c>
      <c r="B17" s="5" t="s">
        <v>47</v>
      </c>
      <c r="C17" s="4" t="s">
        <v>48</v>
      </c>
      <c r="D17" s="10">
        <v>264</v>
      </c>
      <c r="E17" s="10">
        <v>252</v>
      </c>
      <c r="F17" s="10">
        <v>0</v>
      </c>
      <c r="G17" s="10">
        <v>4</v>
      </c>
      <c r="H17" s="10">
        <f aca="true" t="shared" si="0" ref="H17:H42">D17-E17-F17-G17-I17</f>
        <v>0</v>
      </c>
      <c r="I17" s="10">
        <v>8</v>
      </c>
      <c r="J17" s="10">
        <v>1948</v>
      </c>
      <c r="K17" s="10">
        <f>228+1468</f>
        <v>1696</v>
      </c>
      <c r="L17" s="10">
        <v>108</v>
      </c>
      <c r="M17" s="10">
        <v>20</v>
      </c>
      <c r="N17" s="10">
        <f aca="true" t="shared" si="1" ref="N17:N42">J17-K17-L17-M17-O17</f>
        <v>40</v>
      </c>
      <c r="O17" s="10">
        <v>84</v>
      </c>
    </row>
    <row r="18" spans="1:15" ht="12.75">
      <c r="A18" s="4" t="s">
        <v>10</v>
      </c>
      <c r="B18" s="5" t="s">
        <v>49</v>
      </c>
      <c r="C18" s="4" t="s">
        <v>50</v>
      </c>
      <c r="D18" s="10">
        <v>680</v>
      </c>
      <c r="E18" s="10">
        <v>576</v>
      </c>
      <c r="F18" s="10">
        <v>12</v>
      </c>
      <c r="G18" s="10">
        <v>0</v>
      </c>
      <c r="H18" s="10">
        <f t="shared" si="0"/>
        <v>12</v>
      </c>
      <c r="I18" s="10">
        <v>80</v>
      </c>
      <c r="J18" s="10">
        <v>4756</v>
      </c>
      <c r="K18" s="10">
        <f>808+3196</f>
        <v>4004</v>
      </c>
      <c r="L18" s="10">
        <v>240</v>
      </c>
      <c r="M18" s="10">
        <v>40</v>
      </c>
      <c r="N18" s="10">
        <f t="shared" si="1"/>
        <v>100</v>
      </c>
      <c r="O18" s="10">
        <v>372</v>
      </c>
    </row>
    <row r="19" spans="1:15" ht="12.75">
      <c r="A19" s="4" t="s">
        <v>10</v>
      </c>
      <c r="B19" s="5" t="s">
        <v>51</v>
      </c>
      <c r="C19" s="4" t="s">
        <v>52</v>
      </c>
      <c r="D19" s="10">
        <v>228</v>
      </c>
      <c r="E19" s="10">
        <v>184</v>
      </c>
      <c r="F19" s="10">
        <v>8</v>
      </c>
      <c r="G19" s="10">
        <v>0</v>
      </c>
      <c r="H19" s="10">
        <f t="shared" si="0"/>
        <v>0</v>
      </c>
      <c r="I19" s="10">
        <v>36</v>
      </c>
      <c r="J19" s="10">
        <v>320</v>
      </c>
      <c r="K19" s="10">
        <f>184+60</f>
        <v>244</v>
      </c>
      <c r="L19" s="10">
        <v>16</v>
      </c>
      <c r="M19" s="10">
        <v>0</v>
      </c>
      <c r="N19" s="10">
        <f t="shared" si="1"/>
        <v>4</v>
      </c>
      <c r="O19" s="10">
        <v>56</v>
      </c>
    </row>
    <row r="20" spans="1:15" ht="12.75">
      <c r="A20" s="4" t="s">
        <v>10</v>
      </c>
      <c r="B20" s="5" t="s">
        <v>53</v>
      </c>
      <c r="C20" s="4" t="s">
        <v>54</v>
      </c>
      <c r="D20" s="10">
        <v>10144</v>
      </c>
      <c r="E20" s="10">
        <v>8764</v>
      </c>
      <c r="F20" s="10">
        <v>352</v>
      </c>
      <c r="G20" s="10">
        <v>108</v>
      </c>
      <c r="H20" s="10">
        <f t="shared" si="0"/>
        <v>276</v>
      </c>
      <c r="I20" s="10">
        <v>644</v>
      </c>
      <c r="J20" s="10">
        <v>11216</v>
      </c>
      <c r="K20" s="10">
        <f>2334+7049</f>
        <v>9383</v>
      </c>
      <c r="L20" s="10">
        <v>632</v>
      </c>
      <c r="M20" s="10">
        <v>158</v>
      </c>
      <c r="N20" s="10">
        <f t="shared" si="1"/>
        <v>452</v>
      </c>
      <c r="O20" s="10">
        <v>591</v>
      </c>
    </row>
    <row r="21" spans="1:15" ht="12.75">
      <c r="A21" s="4" t="s">
        <v>10</v>
      </c>
      <c r="B21" s="5" t="s">
        <v>55</v>
      </c>
      <c r="C21" s="4" t="s">
        <v>56</v>
      </c>
      <c r="D21" s="10">
        <v>492</v>
      </c>
      <c r="E21" s="10">
        <v>404</v>
      </c>
      <c r="F21" s="10">
        <v>20</v>
      </c>
      <c r="G21" s="10">
        <v>4</v>
      </c>
      <c r="H21" s="10">
        <f t="shared" si="0"/>
        <v>4</v>
      </c>
      <c r="I21" s="10">
        <v>60</v>
      </c>
      <c r="J21" s="10">
        <v>772</v>
      </c>
      <c r="K21" s="10">
        <v>664</v>
      </c>
      <c r="L21" s="10">
        <v>32</v>
      </c>
      <c r="M21" s="10">
        <v>4</v>
      </c>
      <c r="N21" s="10">
        <f t="shared" si="1"/>
        <v>16</v>
      </c>
      <c r="O21" s="10">
        <v>56</v>
      </c>
    </row>
    <row r="22" spans="1:15" ht="12.75">
      <c r="A22" s="4" t="s">
        <v>10</v>
      </c>
      <c r="B22" s="5" t="s">
        <v>57</v>
      </c>
      <c r="C22" s="4" t="s">
        <v>58</v>
      </c>
      <c r="D22" s="10">
        <v>528</v>
      </c>
      <c r="E22" s="10">
        <v>408</v>
      </c>
      <c r="F22" s="10">
        <v>4</v>
      </c>
      <c r="G22" s="10">
        <v>8</v>
      </c>
      <c r="H22" s="10">
        <f t="shared" si="0"/>
        <v>0</v>
      </c>
      <c r="I22" s="10">
        <v>108</v>
      </c>
      <c r="J22" s="10">
        <v>796</v>
      </c>
      <c r="K22" s="10">
        <f>116+496</f>
        <v>612</v>
      </c>
      <c r="L22" s="10">
        <v>52</v>
      </c>
      <c r="M22" s="10">
        <v>4</v>
      </c>
      <c r="N22" s="10">
        <f t="shared" si="1"/>
        <v>28</v>
      </c>
      <c r="O22" s="10">
        <v>100</v>
      </c>
    </row>
    <row r="23" spans="1:15" ht="12.75">
      <c r="A23" s="4" t="s">
        <v>10</v>
      </c>
      <c r="B23" s="5" t="s">
        <v>59</v>
      </c>
      <c r="C23" s="4" t="s">
        <v>60</v>
      </c>
      <c r="D23" s="10">
        <v>1036</v>
      </c>
      <c r="E23" s="10">
        <v>912</v>
      </c>
      <c r="F23" s="10">
        <v>24</v>
      </c>
      <c r="G23" s="10">
        <v>0</v>
      </c>
      <c r="H23" s="10">
        <f t="shared" si="0"/>
        <v>16</v>
      </c>
      <c r="I23" s="10">
        <v>84</v>
      </c>
      <c r="J23" s="10">
        <v>1548</v>
      </c>
      <c r="K23" s="10">
        <f>280+1016</f>
        <v>1296</v>
      </c>
      <c r="L23" s="10">
        <v>96</v>
      </c>
      <c r="M23" s="10">
        <v>28</v>
      </c>
      <c r="N23" s="10">
        <f t="shared" si="1"/>
        <v>44</v>
      </c>
      <c r="O23" s="10">
        <v>84</v>
      </c>
    </row>
    <row r="24" spans="1:15" ht="12.75">
      <c r="A24" s="4" t="s">
        <v>10</v>
      </c>
      <c r="B24" s="5" t="s">
        <v>61</v>
      </c>
      <c r="C24" s="4" t="s">
        <v>62</v>
      </c>
      <c r="D24" s="10">
        <v>756</v>
      </c>
      <c r="E24" s="10">
        <v>604</v>
      </c>
      <c r="F24" s="10">
        <v>8</v>
      </c>
      <c r="G24" s="10">
        <v>4</v>
      </c>
      <c r="H24" s="10">
        <f t="shared" si="0"/>
        <v>48</v>
      </c>
      <c r="I24" s="10">
        <v>92</v>
      </c>
      <c r="J24" s="10">
        <v>756</v>
      </c>
      <c r="K24" s="10">
        <f>136+476</f>
        <v>612</v>
      </c>
      <c r="L24" s="10">
        <v>28</v>
      </c>
      <c r="M24" s="10">
        <v>4</v>
      </c>
      <c r="N24" s="10">
        <f t="shared" si="1"/>
        <v>16</v>
      </c>
      <c r="O24" s="10">
        <v>96</v>
      </c>
    </row>
    <row r="25" spans="1:15" ht="12.75">
      <c r="A25" s="4" t="s">
        <v>10</v>
      </c>
      <c r="B25" s="5" t="s">
        <v>63</v>
      </c>
      <c r="C25" s="4" t="s">
        <v>64</v>
      </c>
      <c r="D25" s="10">
        <v>1064</v>
      </c>
      <c r="E25" s="10">
        <v>892</v>
      </c>
      <c r="F25" s="10">
        <v>52</v>
      </c>
      <c r="G25" s="10">
        <v>8</v>
      </c>
      <c r="H25" s="10">
        <f t="shared" si="0"/>
        <v>16</v>
      </c>
      <c r="I25" s="10">
        <v>96</v>
      </c>
      <c r="J25" s="10">
        <v>1260</v>
      </c>
      <c r="K25" s="10">
        <f>256+804</f>
        <v>1060</v>
      </c>
      <c r="L25" s="10">
        <v>52</v>
      </c>
      <c r="M25" s="10">
        <v>8</v>
      </c>
      <c r="N25" s="10">
        <f t="shared" si="1"/>
        <v>40</v>
      </c>
      <c r="O25" s="10">
        <v>100</v>
      </c>
    </row>
    <row r="26" spans="1:15" ht="12.75">
      <c r="A26" s="4" t="s">
        <v>10</v>
      </c>
      <c r="B26" s="5" t="s">
        <v>65</v>
      </c>
      <c r="C26" s="4" t="s">
        <v>66</v>
      </c>
      <c r="D26" s="10">
        <v>1156</v>
      </c>
      <c r="E26" s="10">
        <v>1020</v>
      </c>
      <c r="F26" s="10">
        <v>28</v>
      </c>
      <c r="G26" s="10">
        <v>8</v>
      </c>
      <c r="H26" s="10">
        <f t="shared" si="0"/>
        <v>20</v>
      </c>
      <c r="I26" s="10">
        <v>80</v>
      </c>
      <c r="J26" s="10">
        <v>1104</v>
      </c>
      <c r="K26" s="10">
        <v>916</v>
      </c>
      <c r="L26" s="10">
        <v>68</v>
      </c>
      <c r="M26" s="10">
        <v>8</v>
      </c>
      <c r="N26" s="10">
        <f t="shared" si="1"/>
        <v>12</v>
      </c>
      <c r="O26" s="10">
        <v>100</v>
      </c>
    </row>
    <row r="27" spans="1:15" ht="12.75">
      <c r="A27" s="4" t="s">
        <v>10</v>
      </c>
      <c r="B27" s="5" t="s">
        <v>67</v>
      </c>
      <c r="C27" s="4" t="s">
        <v>68</v>
      </c>
      <c r="D27" s="10">
        <v>2968</v>
      </c>
      <c r="E27" s="10">
        <v>2604</v>
      </c>
      <c r="F27" s="10">
        <v>140</v>
      </c>
      <c r="G27" s="10">
        <v>32</v>
      </c>
      <c r="H27" s="10">
        <f t="shared" si="0"/>
        <v>52</v>
      </c>
      <c r="I27" s="10">
        <v>140</v>
      </c>
      <c r="J27" s="10">
        <v>3260</v>
      </c>
      <c r="K27" s="10">
        <f>2071+703</f>
        <v>2774</v>
      </c>
      <c r="L27" s="10">
        <v>171</v>
      </c>
      <c r="M27" s="10">
        <v>34</v>
      </c>
      <c r="N27" s="10">
        <f t="shared" si="1"/>
        <v>108</v>
      </c>
      <c r="O27" s="10">
        <v>173</v>
      </c>
    </row>
    <row r="28" spans="1:15" ht="12.75">
      <c r="A28" s="4" t="s">
        <v>10</v>
      </c>
      <c r="B28" s="5" t="s">
        <v>69</v>
      </c>
      <c r="C28" s="4" t="s">
        <v>70</v>
      </c>
      <c r="D28" s="10">
        <v>692</v>
      </c>
      <c r="E28" s="10">
        <v>608</v>
      </c>
      <c r="F28" s="10">
        <v>32</v>
      </c>
      <c r="G28" s="10">
        <v>4</v>
      </c>
      <c r="H28" s="10">
        <f t="shared" si="0"/>
        <v>12</v>
      </c>
      <c r="I28" s="10">
        <v>36</v>
      </c>
      <c r="J28" s="10">
        <v>844</v>
      </c>
      <c r="K28" s="10">
        <f>504+156</f>
        <v>660</v>
      </c>
      <c r="L28" s="10">
        <v>68</v>
      </c>
      <c r="M28" s="10">
        <v>16</v>
      </c>
      <c r="N28" s="10">
        <f t="shared" si="1"/>
        <v>40</v>
      </c>
      <c r="O28" s="10">
        <v>60</v>
      </c>
    </row>
    <row r="29" spans="1:15" ht="12.75">
      <c r="A29" s="4" t="s">
        <v>10</v>
      </c>
      <c r="B29" s="5" t="s">
        <v>71</v>
      </c>
      <c r="C29" s="4" t="s">
        <v>72</v>
      </c>
      <c r="D29" s="10">
        <v>408</v>
      </c>
      <c r="E29" s="10">
        <v>344</v>
      </c>
      <c r="F29" s="10">
        <v>8</v>
      </c>
      <c r="G29" s="10">
        <v>0</v>
      </c>
      <c r="H29" s="10">
        <f t="shared" si="0"/>
        <v>0</v>
      </c>
      <c r="I29" s="10">
        <v>56</v>
      </c>
      <c r="J29" s="10">
        <v>486</v>
      </c>
      <c r="K29" s="10">
        <f>280+57</f>
        <v>337</v>
      </c>
      <c r="L29" s="10">
        <v>53</v>
      </c>
      <c r="M29" s="10">
        <v>4</v>
      </c>
      <c r="N29" s="10">
        <f t="shared" si="1"/>
        <v>15</v>
      </c>
      <c r="O29" s="10">
        <v>77</v>
      </c>
    </row>
    <row r="30" spans="1:15" ht="12.75">
      <c r="A30" s="4" t="s">
        <v>10</v>
      </c>
      <c r="B30" s="5" t="s">
        <v>73</v>
      </c>
      <c r="C30" s="4" t="s">
        <v>74</v>
      </c>
      <c r="D30" s="10">
        <v>536</v>
      </c>
      <c r="E30" s="10">
        <v>468</v>
      </c>
      <c r="F30" s="10">
        <v>12</v>
      </c>
      <c r="G30" s="10">
        <v>0</v>
      </c>
      <c r="H30" s="10">
        <f t="shared" si="0"/>
        <v>0</v>
      </c>
      <c r="I30" s="10">
        <v>56</v>
      </c>
      <c r="J30" s="10">
        <v>648</v>
      </c>
      <c r="K30" s="10">
        <f>432+84</f>
        <v>516</v>
      </c>
      <c r="L30" s="10">
        <v>28</v>
      </c>
      <c r="M30" s="10">
        <v>4</v>
      </c>
      <c r="N30" s="10">
        <f t="shared" si="1"/>
        <v>20</v>
      </c>
      <c r="O30" s="10">
        <v>80</v>
      </c>
    </row>
    <row r="31" spans="1:15" ht="12.75">
      <c r="A31" s="4" t="s">
        <v>10</v>
      </c>
      <c r="B31" s="5" t="s">
        <v>75</v>
      </c>
      <c r="C31" s="4" t="s">
        <v>76</v>
      </c>
      <c r="D31" s="10">
        <v>212</v>
      </c>
      <c r="E31" s="10">
        <v>180</v>
      </c>
      <c r="F31" s="10">
        <v>8</v>
      </c>
      <c r="G31" s="10">
        <v>4</v>
      </c>
      <c r="H31" s="10">
        <f t="shared" si="0"/>
        <v>0</v>
      </c>
      <c r="I31" s="10">
        <v>20</v>
      </c>
      <c r="J31" s="10">
        <v>268</v>
      </c>
      <c r="K31" s="10">
        <f>188+36</f>
        <v>224</v>
      </c>
      <c r="L31" s="10">
        <v>8</v>
      </c>
      <c r="M31" s="10">
        <v>0</v>
      </c>
      <c r="N31" s="10">
        <f t="shared" si="1"/>
        <v>4</v>
      </c>
      <c r="O31" s="10">
        <v>32</v>
      </c>
    </row>
    <row r="32" spans="1:15" ht="12.75">
      <c r="A32" s="4" t="s">
        <v>10</v>
      </c>
      <c r="B32" s="5" t="s">
        <v>77</v>
      </c>
      <c r="C32" s="4" t="s">
        <v>78</v>
      </c>
      <c r="D32" s="10">
        <v>8420</v>
      </c>
      <c r="E32" s="10">
        <v>7164</v>
      </c>
      <c r="F32" s="10">
        <v>312</v>
      </c>
      <c r="G32" s="10">
        <v>100</v>
      </c>
      <c r="H32" s="10">
        <f t="shared" si="0"/>
        <v>176</v>
      </c>
      <c r="I32" s="10">
        <v>668</v>
      </c>
      <c r="J32" s="10">
        <v>9034</v>
      </c>
      <c r="K32" s="10">
        <f>5766+1614</f>
        <v>7380</v>
      </c>
      <c r="L32" s="10">
        <v>574</v>
      </c>
      <c r="M32" s="10">
        <v>227</v>
      </c>
      <c r="N32" s="10">
        <f t="shared" si="1"/>
        <v>261</v>
      </c>
      <c r="O32" s="10">
        <v>592</v>
      </c>
    </row>
    <row r="33" spans="1:15" ht="12.75">
      <c r="A33" s="4" t="s">
        <v>10</v>
      </c>
      <c r="B33" s="5" t="s">
        <v>79</v>
      </c>
      <c r="C33" s="4" t="s">
        <v>80</v>
      </c>
      <c r="D33" s="10">
        <v>5632</v>
      </c>
      <c r="E33" s="10">
        <v>4832</v>
      </c>
      <c r="F33" s="10">
        <v>252</v>
      </c>
      <c r="G33" s="10">
        <v>28</v>
      </c>
      <c r="H33" s="10">
        <f t="shared" si="0"/>
        <v>116</v>
      </c>
      <c r="I33" s="10">
        <v>404</v>
      </c>
      <c r="J33" s="10">
        <v>6292</v>
      </c>
      <c r="K33" s="10">
        <f>3952+1168</f>
        <v>5120</v>
      </c>
      <c r="L33" s="10">
        <v>484</v>
      </c>
      <c r="M33" s="10">
        <v>108</v>
      </c>
      <c r="N33" s="10">
        <f t="shared" si="1"/>
        <v>176</v>
      </c>
      <c r="O33" s="10">
        <v>404</v>
      </c>
    </row>
    <row r="34" spans="1:15" ht="12.75">
      <c r="A34" s="4" t="s">
        <v>10</v>
      </c>
      <c r="B34" s="5" t="s">
        <v>81</v>
      </c>
      <c r="C34" s="4" t="s">
        <v>82</v>
      </c>
      <c r="D34" s="10">
        <v>132</v>
      </c>
      <c r="E34" s="10">
        <v>96</v>
      </c>
      <c r="F34" s="10">
        <v>8</v>
      </c>
      <c r="G34" s="10">
        <v>0</v>
      </c>
      <c r="H34" s="10">
        <f t="shared" si="0"/>
        <v>0</v>
      </c>
      <c r="I34" s="10">
        <v>28</v>
      </c>
      <c r="J34" s="10">
        <v>1039</v>
      </c>
      <c r="K34" s="10">
        <f>698+158</f>
        <v>856</v>
      </c>
      <c r="L34" s="10">
        <v>108</v>
      </c>
      <c r="M34" s="10">
        <v>17</v>
      </c>
      <c r="N34" s="10">
        <f t="shared" si="1"/>
        <v>8</v>
      </c>
      <c r="O34" s="10">
        <v>50</v>
      </c>
    </row>
    <row r="35" spans="1:15" ht="12.75">
      <c r="A35" s="4" t="s">
        <v>10</v>
      </c>
      <c r="B35" s="5" t="s">
        <v>83</v>
      </c>
      <c r="C35" s="4" t="s">
        <v>84</v>
      </c>
      <c r="D35" s="10">
        <v>838</v>
      </c>
      <c r="E35" s="10">
        <v>677</v>
      </c>
      <c r="F35" s="10">
        <v>16</v>
      </c>
      <c r="G35" s="10">
        <v>0</v>
      </c>
      <c r="H35" s="10">
        <f t="shared" si="0"/>
        <v>40</v>
      </c>
      <c r="I35" s="10">
        <v>105</v>
      </c>
      <c r="J35" s="10">
        <v>1452</v>
      </c>
      <c r="K35" s="10">
        <f>972+208</f>
        <v>1180</v>
      </c>
      <c r="L35" s="10">
        <v>96</v>
      </c>
      <c r="M35" s="10">
        <v>8</v>
      </c>
      <c r="N35" s="10">
        <f t="shared" si="1"/>
        <v>28</v>
      </c>
      <c r="O35" s="10">
        <v>140</v>
      </c>
    </row>
    <row r="36" spans="1:15" ht="12.75">
      <c r="A36" s="4" t="s">
        <v>10</v>
      </c>
      <c r="B36" s="5" t="s">
        <v>85</v>
      </c>
      <c r="C36" s="4" t="s">
        <v>86</v>
      </c>
      <c r="D36" s="10">
        <v>7760</v>
      </c>
      <c r="E36" s="10">
        <v>6712</v>
      </c>
      <c r="F36" s="10">
        <v>348</v>
      </c>
      <c r="G36" s="10">
        <v>116</v>
      </c>
      <c r="H36" s="10">
        <f t="shared" si="0"/>
        <v>252</v>
      </c>
      <c r="I36" s="10">
        <v>332</v>
      </c>
      <c r="J36" s="10">
        <v>6753</v>
      </c>
      <c r="K36" s="10">
        <f>4106+1422</f>
        <v>5528</v>
      </c>
      <c r="L36" s="10">
        <v>523</v>
      </c>
      <c r="M36" s="10">
        <v>124</v>
      </c>
      <c r="N36" s="10">
        <f t="shared" si="1"/>
        <v>235</v>
      </c>
      <c r="O36" s="10">
        <v>343</v>
      </c>
    </row>
    <row r="37" spans="1:15" ht="12.75">
      <c r="A37" s="4" t="s">
        <v>10</v>
      </c>
      <c r="B37" s="5" t="s">
        <v>87</v>
      </c>
      <c r="C37" s="4" t="s">
        <v>88</v>
      </c>
      <c r="D37" s="10">
        <v>2020</v>
      </c>
      <c r="E37" s="10">
        <v>1736</v>
      </c>
      <c r="F37" s="10">
        <v>80</v>
      </c>
      <c r="G37" s="10">
        <v>24</v>
      </c>
      <c r="H37" s="10">
        <f t="shared" si="0"/>
        <v>60</v>
      </c>
      <c r="I37" s="10">
        <v>120</v>
      </c>
      <c r="J37" s="10">
        <v>2961</v>
      </c>
      <c r="K37" s="10">
        <f>503+1977</f>
        <v>2480</v>
      </c>
      <c r="L37" s="10">
        <v>147</v>
      </c>
      <c r="M37" s="10">
        <v>45</v>
      </c>
      <c r="N37" s="10">
        <f t="shared" si="1"/>
        <v>67</v>
      </c>
      <c r="O37" s="10">
        <v>222</v>
      </c>
    </row>
    <row r="38" spans="1:15" ht="12.75">
      <c r="A38" s="4" t="s">
        <v>10</v>
      </c>
      <c r="B38" s="5" t="s">
        <v>89</v>
      </c>
      <c r="C38" s="4" t="s">
        <v>90</v>
      </c>
      <c r="D38" s="10">
        <v>396</v>
      </c>
      <c r="E38" s="10">
        <v>324</v>
      </c>
      <c r="F38" s="10">
        <v>4</v>
      </c>
      <c r="G38" s="10">
        <v>4</v>
      </c>
      <c r="H38" s="10">
        <f t="shared" si="0"/>
        <v>12</v>
      </c>
      <c r="I38" s="10">
        <v>52</v>
      </c>
      <c r="J38" s="10">
        <v>1332</v>
      </c>
      <c r="K38" s="10">
        <f>216+848</f>
        <v>1064</v>
      </c>
      <c r="L38" s="10">
        <v>68</v>
      </c>
      <c r="M38" s="10">
        <v>4</v>
      </c>
      <c r="N38" s="10">
        <f t="shared" si="1"/>
        <v>116</v>
      </c>
      <c r="O38" s="10">
        <v>80</v>
      </c>
    </row>
    <row r="39" spans="1:15" ht="12.75">
      <c r="A39" s="4" t="s">
        <v>10</v>
      </c>
      <c r="B39" s="5" t="s">
        <v>91</v>
      </c>
      <c r="C39" s="4" t="s">
        <v>92</v>
      </c>
      <c r="D39" s="10">
        <v>8950</v>
      </c>
      <c r="E39" s="10">
        <v>7686</v>
      </c>
      <c r="F39" s="10">
        <v>452</v>
      </c>
      <c r="G39" s="10">
        <v>116</v>
      </c>
      <c r="H39" s="10">
        <f t="shared" si="0"/>
        <v>268</v>
      </c>
      <c r="I39" s="10">
        <v>428</v>
      </c>
      <c r="J39" s="10">
        <v>9936</v>
      </c>
      <c r="K39" s="10">
        <f>1776+6305</f>
        <v>8081</v>
      </c>
      <c r="L39" s="10">
        <v>729</v>
      </c>
      <c r="M39" s="10">
        <v>240</v>
      </c>
      <c r="N39" s="10">
        <f t="shared" si="1"/>
        <v>358</v>
      </c>
      <c r="O39" s="10">
        <v>528</v>
      </c>
    </row>
    <row r="40" spans="1:15" ht="12.75">
      <c r="A40" s="4" t="s">
        <v>10</v>
      </c>
      <c r="B40" s="5" t="s">
        <v>93</v>
      </c>
      <c r="C40" s="4" t="s">
        <v>94</v>
      </c>
      <c r="D40" s="10">
        <v>25230</v>
      </c>
      <c r="E40" s="10">
        <v>21470</v>
      </c>
      <c r="F40" s="10">
        <v>1148</v>
      </c>
      <c r="G40" s="10">
        <v>288</v>
      </c>
      <c r="H40" s="10">
        <f t="shared" si="0"/>
        <v>616</v>
      </c>
      <c r="I40" s="10">
        <v>1708</v>
      </c>
      <c r="J40" s="10">
        <v>26172</v>
      </c>
      <c r="K40" s="10">
        <f>4128+17176</f>
        <v>21304</v>
      </c>
      <c r="L40" s="10">
        <v>1880</v>
      </c>
      <c r="M40" s="10">
        <v>492</v>
      </c>
      <c r="N40" s="10">
        <f t="shared" si="1"/>
        <v>888</v>
      </c>
      <c r="O40" s="10">
        <v>1608</v>
      </c>
    </row>
    <row r="41" spans="1:15" ht="12.75">
      <c r="A41" s="4" t="s">
        <v>10</v>
      </c>
      <c r="B41" s="5" t="s">
        <v>95</v>
      </c>
      <c r="C41" s="4" t="s">
        <v>96</v>
      </c>
      <c r="D41" s="10">
        <v>6584</v>
      </c>
      <c r="E41" s="10">
        <v>5608</v>
      </c>
      <c r="F41" s="10">
        <v>208</v>
      </c>
      <c r="G41" s="10">
        <v>52</v>
      </c>
      <c r="H41" s="10">
        <f t="shared" si="0"/>
        <v>104</v>
      </c>
      <c r="I41" s="10">
        <v>612</v>
      </c>
      <c r="J41" s="10">
        <v>6912</v>
      </c>
      <c r="K41" s="10">
        <f>1248+4464</f>
        <v>5712</v>
      </c>
      <c r="L41" s="10">
        <v>372</v>
      </c>
      <c r="M41" s="10">
        <v>44</v>
      </c>
      <c r="N41" s="10">
        <f t="shared" si="1"/>
        <v>108</v>
      </c>
      <c r="O41" s="10">
        <v>676</v>
      </c>
    </row>
    <row r="42" spans="1:15" ht="12.75">
      <c r="A42" s="6" t="s">
        <v>10</v>
      </c>
      <c r="B42" s="7" t="s">
        <v>97</v>
      </c>
      <c r="C42" s="6" t="s">
        <v>98</v>
      </c>
      <c r="D42" s="11">
        <v>10214</v>
      </c>
      <c r="E42" s="11">
        <v>8690</v>
      </c>
      <c r="F42" s="11">
        <v>368</v>
      </c>
      <c r="G42" s="11">
        <v>100</v>
      </c>
      <c r="H42" s="11">
        <f t="shared" si="0"/>
        <v>244</v>
      </c>
      <c r="I42" s="11">
        <v>812</v>
      </c>
      <c r="J42" s="11">
        <v>11648</v>
      </c>
      <c r="K42" s="11">
        <f>7552+1832</f>
        <v>9384</v>
      </c>
      <c r="L42" s="11">
        <v>872</v>
      </c>
      <c r="M42" s="11">
        <v>232</v>
      </c>
      <c r="N42" s="11">
        <f t="shared" si="1"/>
        <v>332</v>
      </c>
      <c r="O42" s="11">
        <v>828</v>
      </c>
    </row>
    <row r="43" s="1" customFormat="1" ht="12.75"/>
    <row r="44" spans="3:9" s="1" customFormat="1" ht="12.75">
      <c r="C44" t="s">
        <v>104</v>
      </c>
      <c r="D44" s="20"/>
      <c r="E44" s="20"/>
      <c r="F44" s="20"/>
      <c r="G44" s="20"/>
      <c r="H44" s="20"/>
      <c r="I44" s="20"/>
    </row>
    <row r="45" spans="3:9" s="1" customFormat="1" ht="12.75">
      <c r="C45" s="20"/>
      <c r="D45" s="20"/>
      <c r="E45" s="20"/>
      <c r="F45" s="20"/>
      <c r="G45" s="20"/>
      <c r="H45" s="20"/>
      <c r="I45" s="20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2005-01-13T12:46:09Z</cp:lastPrinted>
  <dcterms:created xsi:type="dcterms:W3CDTF">2004-03-21T18:55:38Z</dcterms:created>
  <dcterms:modified xsi:type="dcterms:W3CDTF">2005-01-13T15:43:35Z</dcterms:modified>
  <cp:category/>
  <cp:version/>
  <cp:contentType/>
  <cp:contentStatus/>
</cp:coreProperties>
</file>